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showInkAnnotation="0" autoCompressPictures="0"/>
  <xr:revisionPtr revIDLastSave="0" documentId="10_ncr:100000_{50EFA660-D10E-4367-8CC4-B2E6E9265FE5}" xr6:coauthVersionLast="31" xr6:coauthVersionMax="31" xr10:uidLastSave="{00000000-0000-0000-0000-000000000000}"/>
  <workbookProtection workbookPassword="CBA3" lockStructure="1"/>
  <bookViews>
    <workbookView xWindow="0" yWindow="0" windowWidth="17250" windowHeight="5610" xr2:uid="{00000000-000D-0000-FFFF-FFFF00000000}"/>
  </bookViews>
  <sheets>
    <sheet name="SE Financial Actual Signatures" sheetId="5" r:id="rId1"/>
    <sheet name="Actual Closure Analysis" sheetId="2" r:id="rId2"/>
  </sheets>
  <definedNames>
    <definedName name="Business_Financials_Actuals_section" localSheetId="1">'Actual Closure Analysis'!$A$15</definedName>
    <definedName name="Cash_Flow_Analysis_section" localSheetId="1">'Actual Closure Analysis'!$A$32</definedName>
    <definedName name="CCSA_and_Supports_Actuals_section" localSheetId="1">'Actual Closure Analysis'!$A$4</definedName>
    <definedName name="Minimum_Wage_Analysis_section" localSheetId="1">'Actual Closure Analysis'!$A$23</definedName>
    <definedName name="_xlnm.Print_Area" localSheetId="1">'Actual Closure Analysis'!$A$1:$Y$38</definedName>
    <definedName name="_xlnm.Print_Area" localSheetId="0">'SE Financial Actual Signatures'!$A$1:$C$22</definedName>
    <definedName name="_xlnm.Print_Titles" localSheetId="1">'Actual Closure Analysis'!$A:$A</definedName>
    <definedName name="Signature_Page">'SE Financial Actual Signatures'!$A$1:$C$22</definedName>
    <definedName name="Stability_Closure_Analysis_section" localSheetId="1">'Actual Closure Analysis'!$A$22:$R$22</definedName>
    <definedName name="Title2">'Actual Closure Analysis'!$A$2</definedName>
    <definedName name="Wage_and_Hours_Actuals_section" localSheetId="1">'Actual Closure Analysis'!$A$11</definedName>
  </definedName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33" i="2" l="1"/>
  <c r="G9" i="2"/>
  <c r="G33" i="2"/>
  <c r="G34" i="2"/>
  <c r="G35" i="2" s="1"/>
  <c r="H9" i="2"/>
  <c r="H34" i="2"/>
  <c r="I33" i="2"/>
  <c r="I9" i="2"/>
  <c r="I34" i="2"/>
  <c r="J9" i="2"/>
  <c r="J33" i="2"/>
  <c r="J34" i="2"/>
  <c r="K9" i="2"/>
  <c r="K33" i="2"/>
  <c r="K34" i="2"/>
  <c r="G25" i="2"/>
  <c r="G19" i="2"/>
  <c r="G24" i="2" s="1"/>
  <c r="G26" i="2"/>
  <c r="H26" i="2"/>
  <c r="H25" i="2"/>
  <c r="H28" i="2" s="1"/>
  <c r="I26" i="2"/>
  <c r="I25" i="2"/>
  <c r="J26" i="2"/>
  <c r="J25" i="2"/>
  <c r="K26" i="2"/>
  <c r="K25" i="2"/>
  <c r="J19" i="2"/>
  <c r="J24" i="2"/>
  <c r="I19" i="2"/>
  <c r="I24" i="2"/>
  <c r="H19" i="2"/>
  <c r="H24" i="2"/>
  <c r="G27" i="2"/>
  <c r="K19" i="2"/>
  <c r="K24" i="2" s="1"/>
  <c r="L9" i="2"/>
  <c r="L26" i="2"/>
  <c r="L25" i="2"/>
  <c r="L28" i="2"/>
  <c r="L34" i="2"/>
  <c r="L33" i="2"/>
  <c r="L19" i="2"/>
  <c r="L24" i="2"/>
  <c r="L35" i="2"/>
  <c r="M9" i="2"/>
  <c r="M26" i="2"/>
  <c r="M36" i="2" s="1"/>
  <c r="M25" i="2"/>
  <c r="M34" i="2"/>
  <c r="M33" i="2"/>
  <c r="M19" i="2"/>
  <c r="M24" i="2" s="1"/>
  <c r="N9" i="2"/>
  <c r="N34" i="2"/>
  <c r="N33" i="2"/>
  <c r="N26" i="2"/>
  <c r="N25" i="2"/>
  <c r="N19" i="2"/>
  <c r="N24" i="2" s="1"/>
  <c r="O26" i="2"/>
  <c r="O25" i="2"/>
  <c r="O9" i="2"/>
  <c r="O34" i="2"/>
  <c r="O33" i="2"/>
  <c r="P9" i="2"/>
  <c r="P25" i="2"/>
  <c r="P26" i="2"/>
  <c r="P36" i="2" s="1"/>
  <c r="P34" i="2"/>
  <c r="P35" i="2" s="1"/>
  <c r="P33" i="2"/>
  <c r="Q9" i="2"/>
  <c r="Q25" i="2"/>
  <c r="Q26" i="2"/>
  <c r="Q28" i="2"/>
  <c r="Q34" i="2"/>
  <c r="Q33" i="2"/>
  <c r="R9" i="2"/>
  <c r="R25" i="2"/>
  <c r="R26" i="2"/>
  <c r="R34" i="2"/>
  <c r="R33" i="2"/>
  <c r="S9" i="2"/>
  <c r="S25" i="2"/>
  <c r="S26" i="2"/>
  <c r="S28" i="2"/>
  <c r="S34" i="2"/>
  <c r="S33" i="2"/>
  <c r="T9" i="2"/>
  <c r="T25" i="2"/>
  <c r="T26" i="2"/>
  <c r="T36" i="2" s="1"/>
  <c r="T34" i="2"/>
  <c r="T35" i="2" s="1"/>
  <c r="T33" i="2"/>
  <c r="U9" i="2"/>
  <c r="U25" i="2"/>
  <c r="U26" i="2"/>
  <c r="U28" i="2"/>
  <c r="U34" i="2"/>
  <c r="U33" i="2"/>
  <c r="V9" i="2"/>
  <c r="V25" i="2"/>
  <c r="V26" i="2"/>
  <c r="V36" i="2" s="1"/>
  <c r="V34" i="2"/>
  <c r="V35" i="2" s="1"/>
  <c r="V33" i="2"/>
  <c r="W9" i="2"/>
  <c r="W25" i="2"/>
  <c r="W26" i="2"/>
  <c r="W28" i="2"/>
  <c r="W34" i="2"/>
  <c r="W33" i="2"/>
  <c r="X9" i="2"/>
  <c r="X25" i="2"/>
  <c r="X26" i="2"/>
  <c r="X36" i="2" s="1"/>
  <c r="X34" i="2"/>
  <c r="X35" i="2" s="1"/>
  <c r="X33" i="2"/>
  <c r="Y9" i="2"/>
  <c r="Y25" i="2"/>
  <c r="Y26" i="2"/>
  <c r="Y28" i="2"/>
  <c r="Y34" i="2"/>
  <c r="Y33" i="2"/>
  <c r="O19" i="2"/>
  <c r="O24" i="2" s="1"/>
  <c r="J35" i="2"/>
  <c r="K35" i="2"/>
  <c r="P19" i="2"/>
  <c r="P24" i="2" s="1"/>
  <c r="Q19" i="2"/>
  <c r="Q24" i="2"/>
  <c r="B25" i="2"/>
  <c r="C25" i="2"/>
  <c r="C34" i="2"/>
  <c r="C35" i="2" s="1"/>
  <c r="C33" i="2"/>
  <c r="D25" i="2"/>
  <c r="D34" i="2"/>
  <c r="D33" i="2"/>
  <c r="E25" i="2"/>
  <c r="E34" i="2"/>
  <c r="E33" i="2"/>
  <c r="F25" i="2"/>
  <c r="F34" i="2"/>
  <c r="F35" i="2" s="1"/>
  <c r="F33" i="2"/>
  <c r="B19" i="2"/>
  <c r="B24" i="2"/>
  <c r="B26" i="2"/>
  <c r="B28" i="2" s="1"/>
  <c r="B9" i="2"/>
  <c r="C19" i="2"/>
  <c r="C24" i="2"/>
  <c r="C26" i="2"/>
  <c r="C28" i="2"/>
  <c r="C27" i="2"/>
  <c r="C9" i="2"/>
  <c r="D19" i="2"/>
  <c r="D24" i="2"/>
  <c r="D26" i="2"/>
  <c r="D28" i="2" s="1"/>
  <c r="D27" i="2"/>
  <c r="D9" i="2"/>
  <c r="E19" i="2"/>
  <c r="E24" i="2"/>
  <c r="E26" i="2"/>
  <c r="E9" i="2"/>
  <c r="F19" i="2"/>
  <c r="F24" i="2"/>
  <c r="F26" i="2"/>
  <c r="F9" i="2"/>
  <c r="M35" i="2"/>
  <c r="N35" i="2"/>
  <c r="O35" i="2"/>
  <c r="Q35" i="2"/>
  <c r="R35" i="2"/>
  <c r="S35" i="2"/>
  <c r="U35" i="2"/>
  <c r="W35" i="2"/>
  <c r="I36" i="2"/>
  <c r="J36" i="2"/>
  <c r="K36" i="2"/>
  <c r="L36" i="2"/>
  <c r="N36" i="2"/>
  <c r="Q36" i="2"/>
  <c r="R36" i="2"/>
  <c r="S36" i="2"/>
  <c r="U36" i="2"/>
  <c r="W36" i="2"/>
  <c r="B33" i="2"/>
  <c r="B34" i="2"/>
  <c r="B35" i="2" s="1"/>
  <c r="D35" i="2"/>
  <c r="E35" i="2"/>
  <c r="D36" i="2"/>
  <c r="E36" i="2"/>
  <c r="F36" i="2"/>
  <c r="H36" i="2"/>
  <c r="Y36" i="2"/>
  <c r="C36" i="2"/>
  <c r="R19" i="2"/>
  <c r="R24" i="2"/>
  <c r="S19" i="2"/>
  <c r="S24" i="2" s="1"/>
  <c r="T19" i="2"/>
  <c r="T24" i="2" s="1"/>
  <c r="U19" i="2"/>
  <c r="U24" i="2" s="1"/>
  <c r="V19" i="2"/>
  <c r="V24" i="2"/>
  <c r="W19" i="2"/>
  <c r="W24" i="2" s="1"/>
  <c r="X19" i="2"/>
  <c r="X24" i="2"/>
  <c r="Y19" i="2"/>
  <c r="Y24" i="2" s="1"/>
  <c r="H35" i="2"/>
  <c r="I35" i="2"/>
  <c r="Y35" i="2"/>
  <c r="J28" i="2" l="1"/>
  <c r="T28" i="2"/>
  <c r="H27" i="2"/>
  <c r="V28" i="2"/>
  <c r="O36" i="2"/>
  <c r="O28" i="2"/>
  <c r="K28" i="2"/>
  <c r="I28" i="2"/>
  <c r="G28" i="2"/>
  <c r="G29" i="2" s="1"/>
  <c r="G36" i="2"/>
  <c r="G37" i="2"/>
  <c r="E27" i="2"/>
  <c r="E28" i="2"/>
  <c r="R28" i="2"/>
  <c r="N28" i="2"/>
  <c r="F27" i="2"/>
  <c r="F28" i="2"/>
  <c r="X28" i="2"/>
  <c r="P28" i="2"/>
  <c r="M28" i="2"/>
  <c r="G50" i="2" l="1"/>
  <c r="H37" i="2"/>
  <c r="H29" i="2"/>
  <c r="G49" i="2"/>
  <c r="G41" i="2" s="1"/>
  <c r="G48" i="2"/>
  <c r="H50" i="2" l="1"/>
  <c r="I37" i="2"/>
  <c r="H49" i="2"/>
  <c r="H41" i="2" s="1"/>
  <c r="I29" i="2"/>
  <c r="H48" i="2"/>
  <c r="I27" i="2"/>
  <c r="J37" i="2" l="1"/>
  <c r="I50" i="2"/>
  <c r="J29" i="2"/>
  <c r="I49" i="2"/>
  <c r="I41" i="2" s="1"/>
  <c r="I48" i="2"/>
  <c r="J27" i="2"/>
  <c r="K29" i="2" l="1"/>
  <c r="J49" i="2"/>
  <c r="J41" i="2" s="1"/>
  <c r="J48" i="2"/>
  <c r="K27" i="2"/>
  <c r="J50" i="2"/>
  <c r="K37" i="2"/>
  <c r="J38" i="2" l="1"/>
  <c r="J52" i="2" s="1"/>
  <c r="J30" i="2"/>
  <c r="J51" i="2" s="1"/>
  <c r="J42" i="2" s="1"/>
  <c r="L37" i="2"/>
  <c r="K50" i="2"/>
  <c r="K48" i="2"/>
  <c r="L27" i="2"/>
  <c r="K49" i="2"/>
  <c r="K41" i="2" s="1"/>
  <c r="L29" i="2"/>
  <c r="M37" i="2" l="1"/>
  <c r="L50" i="2"/>
  <c r="K38" i="2"/>
  <c r="K52" i="2" s="1"/>
  <c r="K42" i="2" s="1"/>
  <c r="K30" i="2"/>
  <c r="K51" i="2" s="1"/>
  <c r="L49" i="2"/>
  <c r="L41" i="2" s="1"/>
  <c r="M29" i="2"/>
  <c r="L48" i="2"/>
  <c r="M27" i="2"/>
  <c r="M48" i="2" l="1"/>
  <c r="N29" i="2"/>
  <c r="M49" i="2"/>
  <c r="N27" i="2"/>
  <c r="N37" i="2"/>
  <c r="M50" i="2"/>
  <c r="M41" i="2" s="1"/>
  <c r="L38" i="2"/>
  <c r="L52" i="2" s="1"/>
  <c r="L30" i="2"/>
  <c r="L51" i="2" s="1"/>
  <c r="L42" i="2" s="1"/>
  <c r="N48" i="2" l="1"/>
  <c r="O29" i="2"/>
  <c r="N49" i="2"/>
  <c r="O27" i="2"/>
  <c r="M30" i="2"/>
  <c r="M51" i="2" s="1"/>
  <c r="M42" i="2" s="1"/>
  <c r="M38" i="2"/>
  <c r="M52" i="2" s="1"/>
  <c r="O37" i="2"/>
  <c r="N50" i="2"/>
  <c r="N41" i="2" s="1"/>
  <c r="P29" i="2" l="1"/>
  <c r="O48" i="2"/>
  <c r="O49" i="2"/>
  <c r="O41" i="2" s="1"/>
  <c r="P27" i="2"/>
  <c r="N38" i="2"/>
  <c r="N52" i="2" s="1"/>
  <c r="N30" i="2"/>
  <c r="N51" i="2" s="1"/>
  <c r="N42" i="2" s="1"/>
  <c r="P37" i="2"/>
  <c r="O50" i="2"/>
  <c r="O30" i="2" l="1"/>
  <c r="O51" i="2" s="1"/>
  <c r="O42" i="2" s="1"/>
  <c r="O38" i="2"/>
  <c r="O52" i="2" s="1"/>
  <c r="P49" i="2"/>
  <c r="P41" i="2" s="1"/>
  <c r="Q27" i="2"/>
  <c r="P48" i="2"/>
  <c r="Q29" i="2"/>
  <c r="P50" i="2"/>
  <c r="Q37" i="2"/>
  <c r="R37" i="2" l="1"/>
  <c r="Q50" i="2"/>
  <c r="R29" i="2"/>
  <c r="Q49" i="2"/>
  <c r="Q41" i="2" s="1"/>
  <c r="Q48" i="2"/>
  <c r="R27" i="2"/>
  <c r="P38" i="2"/>
  <c r="P52" i="2" s="1"/>
  <c r="P30" i="2"/>
  <c r="P51" i="2" s="1"/>
  <c r="P42" i="2" s="1"/>
  <c r="Q30" i="2" l="1"/>
  <c r="Q51" i="2" s="1"/>
  <c r="Q42" i="2" s="1"/>
  <c r="Q38" i="2"/>
  <c r="Q52" i="2" s="1"/>
  <c r="R50" i="2"/>
  <c r="S37" i="2"/>
  <c r="R48" i="2"/>
  <c r="R49" i="2"/>
  <c r="R41" i="2" s="1"/>
  <c r="S27" i="2"/>
  <c r="S29" i="2"/>
  <c r="R38" i="2" l="1"/>
  <c r="R52" i="2" s="1"/>
  <c r="R30" i="2"/>
  <c r="R51" i="2" s="1"/>
  <c r="R42" i="2" s="1"/>
  <c r="T37" i="2"/>
  <c r="S50" i="2"/>
  <c r="T29" i="2"/>
  <c r="S49" i="2"/>
  <c r="S41" i="2" s="1"/>
  <c r="S48" i="2"/>
  <c r="T27" i="2"/>
  <c r="T49" i="2" l="1"/>
  <c r="T41" i="2" s="1"/>
  <c r="U27" i="2"/>
  <c r="T48" i="2"/>
  <c r="U29" i="2"/>
  <c r="S30" i="2"/>
  <c r="S51" i="2" s="1"/>
  <c r="S42" i="2" s="1"/>
  <c r="S38" i="2"/>
  <c r="S52" i="2" s="1"/>
  <c r="T50" i="2"/>
  <c r="U37" i="2"/>
  <c r="V29" i="2" l="1"/>
  <c r="U49" i="2"/>
  <c r="U41" i="2" s="1"/>
  <c r="U48" i="2"/>
  <c r="V27" i="2"/>
  <c r="V37" i="2"/>
  <c r="U50" i="2"/>
  <c r="T38" i="2"/>
  <c r="T52" i="2" s="1"/>
  <c r="T30" i="2"/>
  <c r="T51" i="2" s="1"/>
  <c r="T42" i="2" s="1"/>
  <c r="V48" i="2" l="1"/>
  <c r="W29" i="2"/>
  <c r="W27" i="2"/>
  <c r="V49" i="2"/>
  <c r="V41" i="2" s="1"/>
  <c r="V50" i="2"/>
  <c r="W37" i="2"/>
  <c r="U30" i="2"/>
  <c r="U51" i="2" s="1"/>
  <c r="U42" i="2" s="1"/>
  <c r="U38" i="2"/>
  <c r="U52" i="2" s="1"/>
  <c r="X37" i="2" l="1"/>
  <c r="W50" i="2"/>
  <c r="V38" i="2"/>
  <c r="V52" i="2" s="1"/>
  <c r="V30" i="2"/>
  <c r="V51" i="2" s="1"/>
  <c r="V42" i="2" s="1"/>
  <c r="X29" i="2"/>
  <c r="W48" i="2"/>
  <c r="X27" i="2"/>
  <c r="W49" i="2"/>
  <c r="W41" i="2" s="1"/>
  <c r="W30" i="2" l="1"/>
  <c r="W51" i="2" s="1"/>
  <c r="W42" i="2" s="1"/>
  <c r="W38" i="2"/>
  <c r="W52" i="2" s="1"/>
  <c r="X49" i="2"/>
  <c r="X41" i="2" s="1"/>
  <c r="Y27" i="2"/>
  <c r="X48" i="2"/>
  <c r="Y29" i="2"/>
  <c r="X50" i="2"/>
  <c r="Y37" i="2"/>
  <c r="Y50" i="2" s="1"/>
  <c r="Y49" i="2" l="1"/>
  <c r="Y41" i="2" s="1"/>
  <c r="Y48" i="2"/>
  <c r="X38" i="2"/>
  <c r="X52" i="2" s="1"/>
  <c r="X30" i="2"/>
  <c r="X51" i="2" s="1"/>
  <c r="X42" i="2" s="1"/>
  <c r="Y30" i="2" l="1"/>
  <c r="Y51" i="2" s="1"/>
  <c r="Y42" i="2" s="1"/>
  <c r="Y38" i="2"/>
  <c r="Y52" i="2" s="1"/>
</calcChain>
</file>

<file path=xl/sharedStrings.xml><?xml version="1.0" encoding="utf-8"?>
<sst xmlns="http://schemas.openxmlformats.org/spreadsheetml/2006/main" count="116" uniqueCount="105">
  <si>
    <r>
      <t>Reviewed or Approved</t>
    </r>
    <r>
      <rPr>
        <sz val="12"/>
        <rFont val="Arial"/>
        <family val="2"/>
      </rPr>
      <t xml:space="preserve">: </t>
    </r>
  </si>
  <si>
    <t>Counselor’s initials:</t>
  </si>
  <si>
    <t>Comments:      </t>
  </si>
  <si>
    <t>Gross Sales (total monthly)</t>
    <phoneticPr fontId="5" type="noConversion"/>
  </si>
  <si>
    <t>COGS (total monthly)</t>
    <phoneticPr fontId="5" type="noConversion"/>
  </si>
  <si>
    <t>Ending Cash</t>
    <phoneticPr fontId="5" type="noConversion"/>
  </si>
  <si>
    <t>Business Financials- Actuals</t>
    <phoneticPr fontId="5" type="noConversion"/>
  </si>
  <si>
    <t>Days since Launch</t>
    <phoneticPr fontId="0" type="noConversion"/>
  </si>
  <si>
    <t>Stability/Closure Analysis</t>
    <phoneticPr fontId="0" type="noConversion"/>
  </si>
  <si>
    <t>Equal/exceed minimum wage?</t>
    <phoneticPr fontId="5" type="noConversion"/>
  </si>
  <si>
    <t>Minimum Wage Analysis</t>
  </si>
  <si>
    <t>Cash Flow Analysis</t>
  </si>
  <si>
    <t>Closure-Minimum Wage</t>
  </si>
  <si>
    <t>Closure-Operating Cash</t>
  </si>
  <si>
    <t>Stability-Operating Cash</t>
  </si>
  <si>
    <t>Stability-Minimum Wage</t>
  </si>
  <si>
    <t>Enter (Type) Business Name Here</t>
  </si>
  <si>
    <t>Ending Cash</t>
  </si>
  <si>
    <t>Month 1</t>
    <phoneticPr fontId="5" type="noConversion"/>
  </si>
  <si>
    <t>Month 2</t>
  </si>
  <si>
    <t>Month 3</t>
  </si>
  <si>
    <t>Month 4</t>
  </si>
  <si>
    <t>Month 5</t>
  </si>
  <si>
    <t>Month 6</t>
  </si>
  <si>
    <t>Month 7</t>
  </si>
  <si>
    <t>Month 8</t>
  </si>
  <si>
    <t>Month 9</t>
  </si>
  <si>
    <t>Month 10</t>
  </si>
  <si>
    <t>Month 11</t>
  </si>
  <si>
    <t>Month 12</t>
  </si>
  <si>
    <t>Month 13</t>
  </si>
  <si>
    <t>Month 14</t>
  </si>
  <si>
    <t>Month 15</t>
  </si>
  <si>
    <t>Month 16</t>
  </si>
  <si>
    <t>Month 17</t>
  </si>
  <si>
    <t>Month 18</t>
  </si>
  <si>
    <t>Net Profit</t>
    <phoneticPr fontId="5" type="noConversion"/>
  </si>
  <si>
    <t>Net Profit (Owner's Earnings)</t>
  </si>
  <si>
    <t>Month 19</t>
  </si>
  <si>
    <t>Month 20</t>
  </si>
  <si>
    <t>Month 21</t>
  </si>
  <si>
    <t>Month 22</t>
  </si>
  <si>
    <t>Month 23</t>
  </si>
  <si>
    <t>Month 24</t>
  </si>
  <si>
    <t>January</t>
  </si>
  <si>
    <t>March</t>
  </si>
  <si>
    <t>April</t>
  </si>
  <si>
    <t>February</t>
  </si>
  <si>
    <t>May</t>
  </si>
  <si>
    <t>June</t>
  </si>
  <si>
    <t>July</t>
  </si>
  <si>
    <t>August</t>
  </si>
  <si>
    <t>September</t>
  </si>
  <si>
    <t>October</t>
  </si>
  <si>
    <t>November</t>
  </si>
  <si>
    <t>December</t>
  </si>
  <si>
    <r>
      <t xml:space="preserve">General Information </t>
    </r>
    <r>
      <rPr>
        <b/>
        <sz val="1"/>
        <color indexed="9"/>
        <rFont val="Cambria Math"/>
        <family val="1"/>
      </rPr>
      <t> </t>
    </r>
    <r>
      <rPr>
        <b/>
        <sz val="12"/>
        <color indexed="9"/>
        <rFont val="Arial"/>
        <family val="2"/>
      </rPr>
      <t xml:space="preserve"> </t>
    </r>
  </si>
  <si>
    <t>     </t>
  </si>
  <si>
    <t>Date:</t>
  </si>
  <si>
    <r>
      <t>X</t>
    </r>
    <r>
      <rPr>
        <b/>
        <sz val="12"/>
        <rFont val="Arial"/>
        <family val="2"/>
      </rPr>
      <t xml:space="preserve">       </t>
    </r>
  </si>
  <si>
    <t>Yes</t>
  </si>
  <si>
    <t>No</t>
  </si>
  <si>
    <t>Wage Stability Achieved?</t>
  </si>
  <si>
    <t>Wage &amp; Hours- Actuals</t>
  </si>
  <si>
    <t>Current Minimum Wage</t>
  </si>
  <si>
    <t>Total Hours Worked (month)</t>
  </si>
  <si>
    <t>The business must achieve both the Minimum Wage AND Operating Cash criteria in order for the stability or closure benchmarks to be met.</t>
  </si>
  <si>
    <t>Enter data in the highlighted cells (other than coral and green) for each month for the identified information.</t>
  </si>
  <si>
    <t>Coral lines indicate "stability" status.</t>
  </si>
  <si>
    <t>Green lines indicate "closure" status.</t>
  </si>
  <si>
    <t>Approved</t>
  </si>
  <si>
    <t>Sent back to provider</t>
  </si>
  <si>
    <t>All "clear" cells calculate independently.</t>
  </si>
  <si>
    <t>      </t>
  </si>
  <si>
    <t>End of worksheet</t>
  </si>
  <si>
    <t>Operating Expenses (total monthly)</t>
  </si>
  <si>
    <t># Days and minimum wage met?</t>
  </si>
  <si>
    <t>Months at minimum wage, post stability</t>
  </si>
  <si>
    <t>SSES Supports ended?</t>
  </si>
  <si>
    <t>Select month from dropdown list</t>
  </si>
  <si>
    <t xml:space="preserve">3 Months Operating Capital </t>
  </si>
  <si>
    <t>1 month Operating Exp (cumulative total)</t>
  </si>
  <si>
    <t>Post Stability?</t>
  </si>
  <si>
    <t>Stability</t>
  </si>
  <si>
    <t>Case Closure</t>
  </si>
  <si>
    <t>Stability Wage</t>
  </si>
  <si>
    <t>Stability Cash</t>
  </si>
  <si>
    <t>Closure Wage</t>
  </si>
  <si>
    <t>Closure Cash</t>
  </si>
  <si>
    <t>Stability/Closure Outcomes</t>
  </si>
  <si>
    <t>VRS Financial Support ended?</t>
  </si>
  <si>
    <t>SSEA/Supports criteria met?</t>
  </si>
  <si>
    <t>SSEA &amp; Supports- Actuals</t>
  </si>
  <si>
    <t>All SSEA non-negotiables met?(if applicable)</t>
  </si>
  <si>
    <t>50% of SSEA negotiables met? (if applicable)</t>
  </si>
  <si>
    <t xml:space="preserve">Self-Employment Financial Actual Spreadsheet </t>
  </si>
  <si>
    <t>Customer name:</t>
  </si>
  <si>
    <t>By signing below, I the Customer or authorized representative, agree that I have worked with the Customer to submit the financials within this Excel workbook. I also certify that my business's bookkeeping system supports the figures entered into this Excel workbook.</t>
  </si>
  <si>
    <t>Customer's Signature:</t>
  </si>
  <si>
    <t>Customer’s legally authorized representative’s signature (if any):</t>
  </si>
  <si>
    <t>VRS case number:</t>
  </si>
  <si>
    <t>By signing below, I, the CBTAC, certify that I have worked with the Customer to submit the financials within this Excel workbook.</t>
  </si>
  <si>
    <t>CBTAC’s signature:</t>
  </si>
  <si>
    <r>
      <t xml:space="preserve">If you are not satisfied with assistance you received or the figures noted in the Excel worksheet, do not sign. Contact your VRS counselor. </t>
    </r>
    <r>
      <rPr>
        <b/>
        <sz val="1"/>
        <rFont val="Arial"/>
        <family val="2"/>
      </rPr>
      <t> </t>
    </r>
    <r>
      <rPr>
        <b/>
        <sz val="12"/>
        <rFont val="Arial"/>
        <family val="2"/>
      </rPr>
      <t xml:space="preserve">  </t>
    </r>
  </si>
  <si>
    <r>
      <t xml:space="preserve">VRS Use Only  </t>
    </r>
    <r>
      <rPr>
        <b/>
        <sz val="1"/>
        <color indexed="9"/>
        <rFont val="Arial"/>
        <family val="2"/>
      </rPr>
      <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</si>
</sst>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numFmts>
  <fonts count="21" x14ac:knownFonts="1">
    <font>
      <sz val="10"/>
      <name val="Arial"/>
    </font>
    <font>
      <sz val="10"/>
      <name val="Arial"/>
      <family val="2"/>
    </font>
    <font>
      <sz val="10"/>
      <name val="Arial"/>
      <family val="2"/>
    </font>
    <font>
      <sz val="12"/>
      <name val="Arial"/>
      <family val="2"/>
    </font>
    <font>
      <b/>
      <sz val="10"/>
      <name val="Arial"/>
      <family val="2"/>
    </font>
    <font>
      <sz val="8"/>
      <name val="Arial"/>
      <family val="2"/>
    </font>
    <font>
      <b/>
      <sz val="11"/>
      <name val="Arial"/>
      <family val="2"/>
    </font>
    <font>
      <sz val="10"/>
      <color indexed="9"/>
      <name val="Arial"/>
      <family val="2"/>
    </font>
    <font>
      <b/>
      <sz val="12"/>
      <name val="Arial"/>
      <family val="2"/>
    </font>
    <font>
      <b/>
      <sz val="1"/>
      <color indexed="9"/>
      <name val="Cambria Math"/>
      <family val="1"/>
    </font>
    <font>
      <b/>
      <sz val="12"/>
      <color indexed="9"/>
      <name val="Arial"/>
      <family val="2"/>
    </font>
    <font>
      <b/>
      <sz val="20"/>
      <name val="Arial"/>
      <family val="2"/>
    </font>
    <font>
      <b/>
      <sz val="1"/>
      <name val="Arial"/>
      <family val="2"/>
    </font>
    <font>
      <b/>
      <sz val="1"/>
      <color indexed="9"/>
      <name val="Arial"/>
      <family val="2"/>
    </font>
    <font>
      <sz val="8"/>
      <name val="Times New Roman"/>
      <family val="1"/>
    </font>
    <font>
      <sz val="10"/>
      <color indexed="9"/>
      <name val="Arial"/>
      <family val="2"/>
    </font>
    <font>
      <b/>
      <u/>
      <sz val="12"/>
      <name val="Arial"/>
      <family val="2"/>
    </font>
    <font>
      <sz val="10"/>
      <color theme="0"/>
      <name val="Arial"/>
      <family val="2"/>
    </font>
    <font>
      <sz val="11"/>
      <name val="Arial"/>
      <family val="2"/>
    </font>
    <font>
      <b/>
      <u/>
      <sz val="14"/>
      <name val="Arial"/>
      <family val="2"/>
    </font>
    <font>
      <sz val="10"/>
      <color theme="1"/>
      <name val="Arial"/>
      <family val="2"/>
    </font>
  </fonts>
  <fills count="14">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indexed="8"/>
        <bgColor indexed="64"/>
      </patternFill>
    </fill>
    <fill>
      <patternFill patternType="solid">
        <fgColor theme="1"/>
        <bgColor indexed="64"/>
      </patternFill>
    </fill>
    <fill>
      <patternFill patternType="solid">
        <fgColor rgb="FFFFFF99"/>
        <bgColor indexed="64"/>
      </patternFill>
    </fill>
    <fill>
      <patternFill patternType="solid">
        <fgColor theme="0"/>
        <bgColor indexed="64"/>
      </patternFill>
    </fill>
    <fill>
      <patternFill patternType="solid">
        <fgColor rgb="FF00000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98FD8A"/>
        <bgColor indexed="64"/>
      </patternFill>
    </fill>
  </fills>
  <borders count="40">
    <border>
      <left/>
      <right/>
      <top/>
      <bottom/>
      <diagonal/>
    </border>
    <border>
      <left/>
      <right/>
      <top style="thin">
        <color auto="1"/>
      </top>
      <bottom/>
      <diagonal/>
    </border>
    <border>
      <left/>
      <right/>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right style="hair">
        <color auto="1"/>
      </right>
      <top/>
      <bottom/>
      <diagonal/>
    </border>
    <border>
      <left style="hair">
        <color auto="1"/>
      </left>
      <right style="hair">
        <color auto="1"/>
      </right>
      <top/>
      <bottom/>
      <diagonal/>
    </border>
    <border>
      <left/>
      <right style="hair">
        <color auto="1"/>
      </right>
      <top/>
      <bottom style="hair">
        <color auto="1"/>
      </bottom>
      <diagonal/>
    </border>
    <border>
      <left/>
      <right style="hair">
        <color auto="1"/>
      </right>
      <top style="hair">
        <color auto="1"/>
      </top>
      <bottom/>
      <diagonal/>
    </border>
    <border>
      <left/>
      <right style="hair">
        <color auto="1"/>
      </right>
      <top/>
      <bottom style="thin">
        <color auto="1"/>
      </bottom>
      <diagonal/>
    </border>
    <border>
      <left/>
      <right style="medium">
        <color auto="1"/>
      </right>
      <top/>
      <bottom/>
      <diagonal/>
    </border>
    <border>
      <left/>
      <right style="medium">
        <color auto="1"/>
      </right>
      <top/>
      <bottom style="medium">
        <color auto="1"/>
      </bottom>
      <diagonal/>
    </border>
    <border>
      <left/>
      <right style="medium">
        <color auto="1"/>
      </right>
      <top style="medium">
        <color auto="1"/>
      </top>
      <bottom/>
      <diagonal/>
    </border>
    <border>
      <left/>
      <right/>
      <top style="hair">
        <color auto="1"/>
      </top>
      <bottom style="hair">
        <color auto="1"/>
      </bottom>
      <diagonal/>
    </border>
    <border>
      <left style="hair">
        <color auto="1"/>
      </left>
      <right style="hair">
        <color auto="1"/>
      </right>
      <top/>
      <bottom style="thin">
        <color auto="1"/>
      </bottom>
      <diagonal/>
    </border>
    <border>
      <left style="hair">
        <color auto="1"/>
      </left>
      <right style="hair">
        <color auto="1"/>
      </right>
      <top style="hair">
        <color auto="1"/>
      </top>
      <bottom style="thin">
        <color auto="1"/>
      </bottom>
      <diagonal/>
    </border>
    <border>
      <left/>
      <right style="hair">
        <color auto="1"/>
      </right>
      <top style="hair">
        <color auto="1"/>
      </top>
      <bottom style="thin">
        <color auto="1"/>
      </bottom>
      <diagonal/>
    </border>
    <border>
      <left/>
      <right/>
      <top style="medium">
        <color auto="1"/>
      </top>
      <bottom style="medium">
        <color auto="1"/>
      </bottom>
      <diagonal/>
    </border>
    <border>
      <left/>
      <right/>
      <top style="medium">
        <color auto="1"/>
      </top>
      <bottom/>
      <diagonal/>
    </border>
    <border>
      <left/>
      <right/>
      <top/>
      <bottom style="medium">
        <color auto="1"/>
      </bottom>
      <diagonal/>
    </border>
    <border>
      <left/>
      <right style="hair">
        <color auto="1"/>
      </right>
      <top style="thin">
        <color auto="1"/>
      </top>
      <bottom/>
      <diagonal/>
    </border>
    <border>
      <left style="hair">
        <color auto="1"/>
      </left>
      <right style="hair">
        <color auto="1"/>
      </right>
      <top style="thin">
        <color auto="1"/>
      </top>
      <bottom/>
      <diagonal/>
    </border>
    <border>
      <left/>
      <right/>
      <top/>
      <bottom style="hair">
        <color auto="1"/>
      </bottom>
      <diagonal/>
    </border>
    <border>
      <left style="thin">
        <color auto="1"/>
      </left>
      <right/>
      <top/>
      <bottom/>
      <diagonal/>
    </border>
    <border>
      <left/>
      <right style="thin">
        <color auto="1"/>
      </right>
      <top/>
      <bottom/>
      <diagonal/>
    </border>
    <border>
      <left style="thin">
        <color auto="1"/>
      </left>
      <right/>
      <top style="medium">
        <color auto="1"/>
      </top>
      <bottom/>
      <diagonal/>
    </border>
    <border>
      <left style="medium">
        <color auto="1"/>
      </left>
      <right style="thin">
        <color auto="1"/>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thin">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right/>
      <top style="thin">
        <color auto="1"/>
      </top>
      <bottom style="hair">
        <color auto="1"/>
      </bottom>
      <diagonal/>
    </border>
    <border>
      <left style="hair">
        <color auto="1"/>
      </left>
      <right style="hair">
        <color auto="1"/>
      </right>
      <top style="thin">
        <color auto="1"/>
      </top>
      <bottom style="hair">
        <color auto="1"/>
      </bottom>
      <diagonal/>
    </border>
  </borders>
  <cellStyleXfs count="1">
    <xf numFmtId="0" fontId="0" fillId="0" borderId="0"/>
  </cellStyleXfs>
  <cellXfs count="160">
    <xf numFmtId="0" fontId="0" fillId="0" borderId="0" xfId="0"/>
    <xf numFmtId="0" fontId="2" fillId="2" borderId="0" xfId="0" applyFont="1" applyFill="1" applyAlignment="1"/>
    <xf numFmtId="3" fontId="2" fillId="2" borderId="0" xfId="0" applyNumberFormat="1" applyFont="1" applyFill="1" applyAlignment="1"/>
    <xf numFmtId="3" fontId="2" fillId="2" borderId="2" xfId="0" applyNumberFormat="1" applyFont="1" applyFill="1" applyBorder="1" applyAlignment="1"/>
    <xf numFmtId="0" fontId="0" fillId="2" borderId="0" xfId="0" applyFill="1"/>
    <xf numFmtId="4" fontId="7" fillId="2" borderId="2" xfId="0" applyNumberFormat="1" applyFont="1" applyFill="1" applyBorder="1" applyAlignment="1"/>
    <xf numFmtId="3" fontId="4" fillId="2" borderId="0" xfId="0" applyNumberFormat="1" applyFont="1" applyFill="1" applyAlignment="1">
      <alignment horizontal="right"/>
    </xf>
    <xf numFmtId="0" fontId="4" fillId="2" borderId="0" xfId="0" applyFont="1" applyFill="1" applyAlignment="1">
      <alignment horizontal="center"/>
    </xf>
    <xf numFmtId="3" fontId="2" fillId="2" borderId="0" xfId="0" applyNumberFormat="1" applyFont="1" applyFill="1" applyBorder="1" applyAlignment="1"/>
    <xf numFmtId="1" fontId="1" fillId="2" borderId="6" xfId="0" applyNumberFormat="1" applyFont="1" applyFill="1" applyBorder="1" applyAlignment="1">
      <alignment horizontal="right"/>
    </xf>
    <xf numFmtId="1" fontId="1" fillId="2" borderId="7" xfId="0" applyNumberFormat="1" applyFont="1" applyFill="1" applyBorder="1" applyAlignment="1">
      <alignment horizontal="right"/>
    </xf>
    <xf numFmtId="1" fontId="1" fillId="2" borderId="8" xfId="0" applyNumberFormat="1" applyFont="1" applyFill="1" applyBorder="1" applyAlignment="1">
      <alignment horizontal="right"/>
    </xf>
    <xf numFmtId="0" fontId="0" fillId="3" borderId="0" xfId="0" applyFill="1"/>
    <xf numFmtId="1" fontId="1" fillId="3" borderId="11" xfId="0" applyNumberFormat="1" applyFont="1" applyFill="1" applyBorder="1" applyAlignment="1" applyProtection="1">
      <alignment horizontal="right"/>
      <protection locked="0"/>
    </xf>
    <xf numFmtId="1" fontId="1" fillId="3" borderId="4" xfId="0" applyNumberFormat="1" applyFont="1" applyFill="1" applyBorder="1" applyAlignment="1" applyProtection="1">
      <alignment horizontal="right"/>
      <protection locked="0"/>
    </xf>
    <xf numFmtId="1" fontId="1" fillId="3" borderId="12" xfId="0" applyNumberFormat="1" applyFont="1" applyFill="1" applyBorder="1" applyAlignment="1" applyProtection="1">
      <alignment horizontal="right"/>
      <protection locked="0"/>
    </xf>
    <xf numFmtId="3" fontId="2" fillId="4" borderId="0" xfId="0" applyNumberFormat="1" applyFont="1" applyFill="1" applyAlignment="1"/>
    <xf numFmtId="3" fontId="2" fillId="5" borderId="0" xfId="0" applyNumberFormat="1" applyFont="1" applyFill="1" applyAlignment="1"/>
    <xf numFmtId="0" fontId="15" fillId="2" borderId="0" xfId="0" applyFont="1" applyFill="1"/>
    <xf numFmtId="0" fontId="4" fillId="3" borderId="13" xfId="0" applyFont="1" applyFill="1" applyBorder="1" applyAlignment="1" applyProtection="1">
      <alignment horizontal="center"/>
      <protection locked="0"/>
    </xf>
    <xf numFmtId="0" fontId="14" fillId="0" borderId="0" xfId="0" applyFont="1"/>
    <xf numFmtId="0" fontId="0" fillId="0" borderId="0" xfId="0" applyFill="1"/>
    <xf numFmtId="3" fontId="2" fillId="0" borderId="0" xfId="0" applyNumberFormat="1" applyFont="1" applyFill="1" applyAlignment="1"/>
    <xf numFmtId="3" fontId="2" fillId="0" borderId="0" xfId="0" applyNumberFormat="1" applyFont="1" applyFill="1" applyBorder="1" applyAlignment="1"/>
    <xf numFmtId="0" fontId="4" fillId="8" borderId="13" xfId="0" applyFont="1" applyFill="1" applyBorder="1" applyAlignment="1" applyProtection="1">
      <alignment horizontal="center"/>
      <protection locked="0"/>
    </xf>
    <xf numFmtId="0" fontId="0" fillId="8" borderId="2" xfId="0" applyFont="1" applyFill="1" applyBorder="1" applyAlignment="1" applyProtection="1">
      <alignment horizontal="right"/>
      <protection locked="0"/>
    </xf>
    <xf numFmtId="0" fontId="0" fillId="8" borderId="17" xfId="0" applyFont="1" applyFill="1" applyBorder="1" applyAlignment="1" applyProtection="1">
      <alignment horizontal="right"/>
      <protection locked="0"/>
    </xf>
    <xf numFmtId="0" fontId="0" fillId="8" borderId="0" xfId="0" applyFont="1" applyFill="1" applyBorder="1" applyAlignment="1" applyProtection="1">
      <alignment horizontal="right"/>
      <protection locked="0"/>
    </xf>
    <xf numFmtId="0" fontId="0" fillId="8" borderId="5" xfId="0" applyFont="1" applyFill="1" applyBorder="1" applyAlignment="1" applyProtection="1">
      <alignment horizontal="right"/>
      <protection locked="0"/>
    </xf>
    <xf numFmtId="0" fontId="0" fillId="8" borderId="10" xfId="0" applyFont="1" applyFill="1" applyBorder="1" applyAlignment="1" applyProtection="1">
      <alignment horizontal="right"/>
      <protection locked="0"/>
    </xf>
    <xf numFmtId="0" fontId="0" fillId="8" borderId="18" xfId="0" applyFont="1" applyFill="1" applyBorder="1" applyAlignment="1" applyProtection="1">
      <alignment horizontal="right"/>
      <protection locked="0"/>
    </xf>
    <xf numFmtId="0" fontId="0" fillId="0" borderId="0" xfId="0" applyFill="1" applyBorder="1"/>
    <xf numFmtId="0" fontId="4" fillId="0" borderId="0" xfId="0" applyFont="1" applyFill="1" applyBorder="1" applyAlignment="1" applyProtection="1">
      <alignment horizontal="center"/>
    </xf>
    <xf numFmtId="0" fontId="0" fillId="8" borderId="19" xfId="0" applyFont="1" applyFill="1" applyBorder="1" applyAlignment="1" applyProtection="1">
      <alignment horizontal="right"/>
      <protection locked="0"/>
    </xf>
    <xf numFmtId="0" fontId="0" fillId="8" borderId="4" xfId="0" applyFont="1" applyFill="1" applyBorder="1" applyAlignment="1" applyProtection="1">
      <alignment horizontal="right"/>
      <protection locked="0"/>
    </xf>
    <xf numFmtId="0" fontId="0" fillId="8" borderId="20" xfId="0" applyFont="1" applyFill="1" applyBorder="1" applyAlignment="1" applyProtection="1">
      <alignment horizontal="right"/>
      <protection locked="0"/>
    </xf>
    <xf numFmtId="0" fontId="4" fillId="0" borderId="1" xfId="0" applyFont="1" applyFill="1" applyBorder="1" applyAlignment="1" applyProtection="1">
      <alignment horizontal="center"/>
    </xf>
    <xf numFmtId="0" fontId="4" fillId="2" borderId="2" xfId="0" applyFont="1" applyFill="1" applyBorder="1" applyAlignment="1" applyProtection="1">
      <alignment horizontal="center"/>
    </xf>
    <xf numFmtId="164" fontId="4" fillId="2" borderId="2" xfId="0" applyNumberFormat="1" applyFont="1" applyFill="1" applyBorder="1" applyAlignment="1" applyProtection="1">
      <alignment horizontal="center"/>
    </xf>
    <xf numFmtId="1" fontId="0" fillId="3" borderId="6" xfId="0" applyNumberFormat="1" applyFont="1" applyFill="1" applyBorder="1" applyAlignment="1" applyProtection="1">
      <alignment horizontal="right"/>
      <protection locked="0"/>
    </xf>
    <xf numFmtId="1" fontId="0" fillId="3" borderId="7" xfId="0" applyNumberFormat="1" applyFont="1" applyFill="1" applyBorder="1" applyAlignment="1" applyProtection="1">
      <alignment horizontal="right"/>
      <protection locked="0"/>
    </xf>
    <xf numFmtId="0" fontId="17" fillId="2" borderId="0" xfId="0" applyFont="1" applyFill="1"/>
    <xf numFmtId="4" fontId="0" fillId="2" borderId="2" xfId="0" applyNumberFormat="1" applyFont="1" applyFill="1" applyBorder="1" applyAlignment="1"/>
    <xf numFmtId="0" fontId="4" fillId="0" borderId="26" xfId="0" applyFont="1" applyFill="1" applyBorder="1" applyAlignment="1" applyProtection="1">
      <alignment horizontal="center"/>
    </xf>
    <xf numFmtId="0" fontId="0" fillId="0" borderId="0" xfId="0" applyAlignment="1">
      <alignment vertical="center"/>
    </xf>
    <xf numFmtId="0" fontId="1" fillId="0" borderId="0" xfId="0" applyFont="1"/>
    <xf numFmtId="0" fontId="17" fillId="0" borderId="0" xfId="0" applyFont="1"/>
    <xf numFmtId="0" fontId="0" fillId="0" borderId="0" xfId="0" applyAlignment="1">
      <alignment vertical="top"/>
    </xf>
    <xf numFmtId="0" fontId="8" fillId="0" borderId="30" xfId="0" applyFont="1" applyBorder="1" applyAlignment="1">
      <alignment vertical="top" wrapText="1"/>
    </xf>
    <xf numFmtId="0" fontId="3" fillId="11" borderId="32" xfId="0" applyFont="1" applyFill="1" applyBorder="1" applyAlignment="1" applyProtection="1">
      <alignment vertical="center" wrapText="1"/>
      <protection locked="0"/>
    </xf>
    <xf numFmtId="0" fontId="0" fillId="0" borderId="0" xfId="0" applyAlignment="1"/>
    <xf numFmtId="0" fontId="3" fillId="11" borderId="37" xfId="0" applyFont="1" applyFill="1" applyBorder="1" applyAlignment="1" applyProtection="1">
      <alignment vertical="center" wrapText="1"/>
      <protection locked="0"/>
    </xf>
    <xf numFmtId="0" fontId="3" fillId="11" borderId="15" xfId="0" applyFont="1" applyFill="1" applyBorder="1" applyAlignment="1" applyProtection="1">
      <alignment vertical="center" wrapText="1"/>
      <protection locked="0"/>
    </xf>
    <xf numFmtId="0" fontId="1" fillId="0" borderId="0" xfId="0" applyFont="1" applyFill="1" applyProtection="1"/>
    <xf numFmtId="0" fontId="1" fillId="0" borderId="0" xfId="0" applyFont="1" applyFill="1"/>
    <xf numFmtId="0" fontId="1" fillId="2" borderId="0" xfId="0" applyFont="1" applyFill="1" applyProtection="1">
      <protection locked="0"/>
    </xf>
    <xf numFmtId="0" fontId="4" fillId="0" borderId="38" xfId="0" applyFont="1" applyFill="1" applyBorder="1" applyAlignment="1" applyProtection="1">
      <alignment horizontal="center"/>
    </xf>
    <xf numFmtId="0" fontId="8" fillId="3" borderId="0" xfId="0" applyFont="1" applyFill="1" applyBorder="1" applyAlignment="1" applyProtection="1">
      <alignment horizontal="left" vertical="center" wrapText="1"/>
      <protection locked="0"/>
    </xf>
    <xf numFmtId="0" fontId="0" fillId="0" borderId="0" xfId="0" applyBorder="1" applyAlignment="1" applyProtection="1">
      <alignment wrapText="1"/>
    </xf>
    <xf numFmtId="0" fontId="4" fillId="0" borderId="24" xfId="0" applyFont="1" applyFill="1" applyBorder="1" applyAlignment="1" applyProtection="1">
      <alignment horizontal="right"/>
      <protection hidden="1"/>
    </xf>
    <xf numFmtId="0" fontId="4" fillId="0" borderId="25" xfId="0" applyFont="1" applyFill="1" applyBorder="1" applyAlignment="1" applyProtection="1">
      <alignment horizontal="right"/>
      <protection hidden="1"/>
    </xf>
    <xf numFmtId="3" fontId="2" fillId="2" borderId="4" xfId="0" applyNumberFormat="1" applyFont="1" applyFill="1" applyBorder="1" applyAlignment="1" applyProtection="1">
      <protection hidden="1"/>
    </xf>
    <xf numFmtId="3" fontId="2" fillId="2" borderId="5" xfId="0" applyNumberFormat="1" applyFont="1" applyFill="1" applyBorder="1" applyAlignment="1" applyProtection="1">
      <protection hidden="1"/>
    </xf>
    <xf numFmtId="3" fontId="0" fillId="2" borderId="4" xfId="0" applyNumberFormat="1" applyFont="1" applyFill="1" applyBorder="1" applyAlignment="1" applyProtection="1">
      <alignment horizontal="right"/>
      <protection hidden="1"/>
    </xf>
    <xf numFmtId="3" fontId="2" fillId="2" borderId="13" xfId="0" applyNumberFormat="1" applyFont="1" applyFill="1" applyBorder="1" applyAlignment="1" applyProtection="1">
      <protection hidden="1"/>
    </xf>
    <xf numFmtId="3" fontId="2" fillId="0" borderId="18" xfId="0" applyNumberFormat="1" applyFont="1" applyFill="1" applyBorder="1" applyAlignment="1" applyProtection="1">
      <protection hidden="1"/>
    </xf>
    <xf numFmtId="3" fontId="2" fillId="2" borderId="6" xfId="0" applyNumberFormat="1" applyFont="1" applyFill="1" applyBorder="1" applyAlignment="1" applyProtection="1">
      <alignment horizontal="right"/>
      <protection hidden="1"/>
    </xf>
    <xf numFmtId="3" fontId="2" fillId="2" borderId="18" xfId="0" applyNumberFormat="1" applyFont="1" applyFill="1" applyBorder="1" applyAlignment="1" applyProtection="1">
      <alignment horizontal="right"/>
      <protection hidden="1"/>
    </xf>
    <xf numFmtId="0" fontId="4" fillId="6" borderId="6" xfId="0" applyNumberFormat="1" applyFont="1" applyFill="1" applyBorder="1" applyAlignment="1" applyProtection="1">
      <alignment horizontal="right" wrapText="1"/>
      <protection hidden="1"/>
    </xf>
    <xf numFmtId="0" fontId="4" fillId="7" borderId="7" xfId="0" applyNumberFormat="1" applyFont="1" applyFill="1" applyBorder="1" applyAlignment="1" applyProtection="1">
      <alignment horizontal="right" wrapText="1"/>
      <protection hidden="1"/>
    </xf>
    <xf numFmtId="3" fontId="4" fillId="7" borderId="6" xfId="0" applyNumberFormat="1" applyFont="1" applyFill="1" applyBorder="1" applyAlignment="1" applyProtection="1">
      <alignment horizontal="right" wrapText="1"/>
      <protection hidden="1"/>
    </xf>
    <xf numFmtId="3" fontId="2" fillId="2" borderId="3" xfId="0" applyNumberFormat="1" applyFont="1" applyFill="1" applyBorder="1" applyAlignment="1" applyProtection="1">
      <protection hidden="1"/>
    </xf>
    <xf numFmtId="3" fontId="2" fillId="2" borderId="9" xfId="0" applyNumberFormat="1" applyFont="1" applyFill="1" applyBorder="1" applyAlignment="1" applyProtection="1">
      <alignment horizontal="right"/>
      <protection hidden="1"/>
    </xf>
    <xf numFmtId="3" fontId="2" fillId="2" borderId="10" xfId="0" applyNumberFormat="1" applyFont="1" applyFill="1" applyBorder="1" applyAlignment="1" applyProtection="1">
      <alignment horizontal="right"/>
      <protection hidden="1"/>
    </xf>
    <xf numFmtId="3" fontId="4" fillId="6" borderId="6" xfId="0" applyNumberFormat="1" applyFont="1" applyFill="1" applyBorder="1" applyAlignment="1" applyProtection="1">
      <alignment horizontal="right" wrapText="1"/>
      <protection hidden="1"/>
    </xf>
    <xf numFmtId="3" fontId="4" fillId="7" borderId="7" xfId="0" applyNumberFormat="1" applyFont="1" applyFill="1" applyBorder="1" applyAlignment="1" applyProtection="1">
      <alignment horizontal="right" wrapText="1"/>
      <protection hidden="1"/>
    </xf>
    <xf numFmtId="3" fontId="4" fillId="6" borderId="7" xfId="0" applyNumberFormat="1" applyFont="1" applyFill="1" applyBorder="1" applyAlignment="1" applyProtection="1">
      <alignment horizontal="right" wrapText="1"/>
      <protection hidden="1"/>
    </xf>
    <xf numFmtId="0" fontId="16"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0" fillId="2" borderId="0" xfId="0" applyFill="1" applyBorder="1" applyAlignment="1" applyProtection="1">
      <alignment horizontal="left"/>
      <protection hidden="1"/>
    </xf>
    <xf numFmtId="0" fontId="16" fillId="2" borderId="0" xfId="0" applyFont="1" applyFill="1" applyProtection="1">
      <protection hidden="1"/>
    </xf>
    <xf numFmtId="0" fontId="0" fillId="2" borderId="0" xfId="0" applyFont="1" applyFill="1" applyBorder="1" applyAlignment="1" applyProtection="1">
      <alignment horizontal="left"/>
      <protection hidden="1"/>
    </xf>
    <xf numFmtId="0" fontId="1" fillId="2" borderId="0" xfId="0" applyFont="1" applyFill="1" applyBorder="1" applyAlignment="1" applyProtection="1">
      <alignment horizontal="left" vertical="center" wrapText="1"/>
      <protection hidden="1"/>
    </xf>
    <xf numFmtId="0" fontId="16" fillId="0" borderId="0" xfId="0" applyFont="1" applyFill="1" applyBorder="1" applyProtection="1">
      <protection hidden="1"/>
    </xf>
    <xf numFmtId="0" fontId="1" fillId="9" borderId="0" xfId="0" applyFont="1" applyFill="1" applyProtection="1">
      <protection hidden="1"/>
    </xf>
    <xf numFmtId="0" fontId="0" fillId="9" borderId="0" xfId="0" applyFont="1" applyFill="1" applyProtection="1">
      <protection hidden="1"/>
    </xf>
    <xf numFmtId="0" fontId="0" fillId="9" borderId="0" xfId="0" applyFont="1" applyFill="1" applyBorder="1" applyProtection="1">
      <protection hidden="1"/>
    </xf>
    <xf numFmtId="0" fontId="4" fillId="0" borderId="0" xfId="0" applyFont="1" applyFill="1" applyProtection="1">
      <protection hidden="1"/>
    </xf>
    <xf numFmtId="0" fontId="3" fillId="0" borderId="0" xfId="0" applyFont="1" applyFill="1" applyProtection="1">
      <protection hidden="1"/>
    </xf>
    <xf numFmtId="0" fontId="0" fillId="0" borderId="0" xfId="0" applyFont="1" applyFill="1" applyProtection="1">
      <protection hidden="1"/>
    </xf>
    <xf numFmtId="0" fontId="16" fillId="2" borderId="0" xfId="0" applyFont="1" applyFill="1" applyBorder="1" applyProtection="1">
      <protection hidden="1"/>
    </xf>
    <xf numFmtId="0" fontId="1" fillId="9" borderId="0" xfId="0" applyFont="1" applyFill="1" applyBorder="1" applyProtection="1">
      <protection hidden="1"/>
    </xf>
    <xf numFmtId="0" fontId="4" fillId="2" borderId="9" xfId="0" applyFont="1" applyFill="1" applyBorder="1" applyAlignment="1" applyProtection="1">
      <alignment horizontal="center"/>
      <protection hidden="1"/>
    </xf>
    <xf numFmtId="0" fontId="4" fillId="2" borderId="10" xfId="0" applyFont="1" applyFill="1" applyBorder="1" applyAlignment="1" applyProtection="1">
      <alignment horizontal="center"/>
      <protection hidden="1"/>
    </xf>
    <xf numFmtId="0" fontId="4" fillId="2" borderId="0" xfId="0" applyFont="1" applyFill="1" applyAlignment="1" applyProtection="1">
      <alignment horizontal="center"/>
      <protection hidden="1"/>
    </xf>
    <xf numFmtId="0" fontId="3" fillId="0" borderId="0" xfId="0" applyFont="1" applyProtection="1">
      <protection hidden="1"/>
    </xf>
    <xf numFmtId="0" fontId="1" fillId="0" borderId="0" xfId="0" applyFont="1" applyProtection="1">
      <protection hidden="1"/>
    </xf>
    <xf numFmtId="0" fontId="0" fillId="0" borderId="0" xfId="0" applyProtection="1">
      <protection hidden="1"/>
    </xf>
    <xf numFmtId="0" fontId="3" fillId="0" borderId="0" xfId="0" applyFont="1" applyAlignment="1" applyProtection="1">
      <alignment vertical="top"/>
      <protection hidden="1"/>
    </xf>
    <xf numFmtId="0" fontId="0" fillId="0" borderId="0" xfId="0" applyAlignment="1" applyProtection="1">
      <alignment vertical="top"/>
      <protection hidden="1"/>
    </xf>
    <xf numFmtId="0" fontId="8" fillId="0" borderId="35" xfId="0" applyFont="1" applyBorder="1" applyAlignment="1" applyProtection="1">
      <alignment vertical="top" wrapText="1"/>
      <protection hidden="1"/>
    </xf>
    <xf numFmtId="0" fontId="8" fillId="0" borderId="35" xfId="0" applyFont="1" applyBorder="1" applyAlignment="1" applyProtection="1">
      <alignment wrapText="1"/>
      <protection hidden="1"/>
    </xf>
    <xf numFmtId="0" fontId="8" fillId="0" borderId="36" xfId="0" applyFont="1" applyBorder="1" applyAlignment="1" applyProtection="1">
      <alignment vertical="top"/>
      <protection hidden="1"/>
    </xf>
    <xf numFmtId="0" fontId="8" fillId="0" borderId="14" xfId="0" applyFont="1" applyBorder="1" applyAlignment="1" applyProtection="1">
      <alignment vertical="top" wrapText="1"/>
      <protection hidden="1"/>
    </xf>
    <xf numFmtId="0" fontId="8" fillId="0" borderId="28" xfId="0" applyFont="1" applyBorder="1" applyAlignment="1" applyProtection="1">
      <alignment vertical="top" wrapText="1"/>
      <protection hidden="1"/>
    </xf>
    <xf numFmtId="0" fontId="17" fillId="2" borderId="0" xfId="0" applyFont="1" applyFill="1" applyProtection="1">
      <protection hidden="1"/>
    </xf>
    <xf numFmtId="0" fontId="17" fillId="2" borderId="0" xfId="0" applyFont="1" applyFill="1" applyAlignment="1" applyProtection="1">
      <alignment horizontal="right"/>
      <protection hidden="1"/>
    </xf>
    <xf numFmtId="0" fontId="17" fillId="0" borderId="0" xfId="0" applyFont="1" applyFill="1" applyProtection="1">
      <protection hidden="1"/>
    </xf>
    <xf numFmtId="0" fontId="0" fillId="0" borderId="0" xfId="0" applyFont="1" applyFill="1" applyBorder="1" applyAlignment="1" applyProtection="1">
      <alignment horizontal="left" wrapText="1"/>
      <protection hidden="1"/>
    </xf>
    <xf numFmtId="0" fontId="0" fillId="0" borderId="2" xfId="0" applyFont="1" applyFill="1" applyBorder="1" applyAlignment="1" applyProtection="1">
      <alignment horizontal="left" wrapText="1"/>
      <protection hidden="1"/>
    </xf>
    <xf numFmtId="0" fontId="0" fillId="0" borderId="2" xfId="0" applyFont="1" applyFill="1" applyBorder="1" applyAlignment="1" applyProtection="1">
      <alignment horizontal="left"/>
      <protection hidden="1"/>
    </xf>
    <xf numFmtId="3" fontId="4" fillId="0" borderId="0" xfId="0" applyNumberFormat="1" applyFont="1" applyFill="1" applyBorder="1" applyAlignment="1" applyProtection="1">
      <alignment horizontal="right" wrapText="1"/>
      <protection hidden="1"/>
    </xf>
    <xf numFmtId="0" fontId="16" fillId="0" borderId="0" xfId="0" applyFont="1" applyFill="1" applyBorder="1" applyAlignment="1" applyProtection="1">
      <alignment horizontal="left" wrapText="1"/>
      <protection hidden="1"/>
    </xf>
    <xf numFmtId="0" fontId="0" fillId="0" borderId="7" xfId="0" applyNumberFormat="1" applyFont="1" applyFill="1" applyBorder="1" applyAlignment="1" applyProtection="1">
      <alignment horizontal="right" wrapText="1"/>
      <protection hidden="1"/>
    </xf>
    <xf numFmtId="3" fontId="20" fillId="7" borderId="6" xfId="0" applyNumberFormat="1" applyFont="1" applyFill="1" applyBorder="1" applyAlignment="1" applyProtection="1">
      <alignment horizontal="right" wrapText="1"/>
      <protection hidden="1"/>
    </xf>
    <xf numFmtId="3" fontId="0" fillId="0" borderId="6" xfId="0" applyNumberFormat="1" applyFont="1" applyFill="1" applyBorder="1" applyAlignment="1" applyProtection="1">
      <alignment horizontal="right" wrapText="1"/>
      <protection hidden="1"/>
    </xf>
    <xf numFmtId="3" fontId="0" fillId="0" borderId="7" xfId="0" applyNumberFormat="1" applyFont="1" applyFill="1" applyBorder="1" applyAlignment="1" applyProtection="1">
      <alignment horizontal="right" wrapText="1"/>
      <protection hidden="1"/>
    </xf>
    <xf numFmtId="3" fontId="0" fillId="7" borderId="7" xfId="0" applyNumberFormat="1" applyFont="1" applyFill="1" applyBorder="1" applyAlignment="1" applyProtection="1">
      <alignment horizontal="right" wrapText="1"/>
      <protection hidden="1"/>
    </xf>
    <xf numFmtId="0" fontId="4" fillId="12" borderId="0" xfId="0" applyFont="1" applyFill="1" applyBorder="1"/>
    <xf numFmtId="0" fontId="4" fillId="12" borderId="3" xfId="0" applyFont="1" applyFill="1" applyBorder="1" applyAlignment="1">
      <alignment horizontal="right"/>
    </xf>
    <xf numFmtId="0" fontId="4" fillId="12" borderId="39" xfId="0" applyFont="1" applyFill="1" applyBorder="1" applyAlignment="1">
      <alignment horizontal="right"/>
    </xf>
    <xf numFmtId="0" fontId="4" fillId="13" borderId="2" xfId="0" applyFont="1" applyFill="1" applyBorder="1"/>
    <xf numFmtId="0" fontId="4" fillId="13" borderId="20" xfId="0" applyFont="1" applyFill="1" applyBorder="1" applyAlignment="1">
      <alignment horizontal="right"/>
    </xf>
    <xf numFmtId="0" fontId="4" fillId="13" borderId="19" xfId="0" applyFont="1" applyFill="1" applyBorder="1" applyAlignment="1">
      <alignment horizontal="right"/>
    </xf>
    <xf numFmtId="0" fontId="17" fillId="2" borderId="0" xfId="0" applyFont="1" applyFill="1" applyAlignment="1" applyProtection="1">
      <alignment horizontal="left"/>
      <protection hidden="1"/>
    </xf>
    <xf numFmtId="0" fontId="8" fillId="0" borderId="29" xfId="0" applyFont="1" applyBorder="1" applyAlignment="1" applyProtection="1">
      <alignment horizontal="left" vertical="top" wrapText="1"/>
      <protection hidden="1"/>
    </xf>
    <xf numFmtId="0" fontId="8" fillId="0" borderId="16" xfId="0" applyFont="1" applyBorder="1" applyAlignment="1" applyProtection="1">
      <alignment horizontal="left" vertical="top" wrapText="1"/>
      <protection hidden="1"/>
    </xf>
    <xf numFmtId="0" fontId="19" fillId="0" borderId="0" xfId="0" applyFont="1" applyAlignment="1" applyProtection="1">
      <alignment horizontal="center" vertical="center"/>
      <protection hidden="1"/>
    </xf>
    <xf numFmtId="0" fontId="10" fillId="10" borderId="27" xfId="0" applyFont="1" applyFill="1" applyBorder="1" applyAlignment="1">
      <alignment horizontal="center" wrapText="1"/>
    </xf>
    <xf numFmtId="0" fontId="10" fillId="10" borderId="0" xfId="0" applyFont="1" applyFill="1" applyBorder="1" applyAlignment="1">
      <alignment horizontal="center" wrapText="1"/>
    </xf>
    <xf numFmtId="0" fontId="10" fillId="10" borderId="28" xfId="0" applyFont="1" applyFill="1" applyBorder="1" applyAlignment="1">
      <alignment horizontal="center" wrapText="1"/>
    </xf>
    <xf numFmtId="0" fontId="8" fillId="0" borderId="29" xfId="0" applyFont="1" applyBorder="1" applyAlignment="1">
      <alignment horizontal="left" vertical="top" wrapText="1"/>
    </xf>
    <xf numFmtId="0" fontId="8" fillId="0" borderId="16" xfId="0" applyFont="1" applyBorder="1" applyAlignment="1">
      <alignment horizontal="left" vertical="top" wrapText="1"/>
    </xf>
    <xf numFmtId="0" fontId="3" fillId="11" borderId="31" xfId="0" applyFont="1" applyFill="1" applyBorder="1" applyAlignment="1" applyProtection="1">
      <alignment horizontal="left" vertical="center" wrapText="1"/>
      <protection locked="0"/>
    </xf>
    <xf numFmtId="0" fontId="3" fillId="11" borderId="15" xfId="0" applyFont="1" applyFill="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hidden="1"/>
    </xf>
    <xf numFmtId="0" fontId="3" fillId="0" borderId="21" xfId="0" applyFont="1" applyBorder="1" applyAlignment="1" applyProtection="1">
      <alignment horizontal="left" vertical="center" wrapText="1"/>
      <protection hidden="1"/>
    </xf>
    <xf numFmtId="0" fontId="3" fillId="0" borderId="34" xfId="0" applyFont="1" applyBorder="1" applyAlignment="1" applyProtection="1">
      <alignment horizontal="left" vertical="center" wrapText="1"/>
      <protection hidden="1"/>
    </xf>
    <xf numFmtId="0" fontId="11" fillId="11" borderId="31" xfId="0" applyFont="1" applyFill="1" applyBorder="1" applyAlignment="1" applyProtection="1">
      <alignment horizontal="left" vertical="center" wrapText="1"/>
      <protection locked="0"/>
    </xf>
    <xf numFmtId="0" fontId="11" fillId="11" borderId="15" xfId="0" applyFont="1" applyFill="1" applyBorder="1" applyAlignment="1" applyProtection="1">
      <alignment horizontal="left" vertical="center" wrapText="1"/>
      <protection locked="0"/>
    </xf>
    <xf numFmtId="0" fontId="10" fillId="10" borderId="33" xfId="0" applyFont="1" applyFill="1" applyBorder="1" applyAlignment="1" applyProtection="1">
      <alignment horizontal="center" wrapText="1"/>
      <protection hidden="1"/>
    </xf>
    <xf numFmtId="0" fontId="10" fillId="10" borderId="21" xfId="0" applyFont="1" applyFill="1" applyBorder="1" applyAlignment="1" applyProtection="1">
      <alignment horizontal="center" wrapText="1"/>
      <protection hidden="1"/>
    </xf>
    <xf numFmtId="0" fontId="10" fillId="10" borderId="34" xfId="0" applyFont="1" applyFill="1" applyBorder="1" applyAlignment="1" applyProtection="1">
      <alignment horizontal="center" wrapText="1"/>
      <protection hidden="1"/>
    </xf>
    <xf numFmtId="0" fontId="8" fillId="0" borderId="29" xfId="0" applyFont="1" applyBorder="1" applyAlignment="1" applyProtection="1">
      <alignment horizontal="left" vertical="top"/>
      <protection hidden="1"/>
    </xf>
    <xf numFmtId="0" fontId="8" fillId="0" borderId="22" xfId="0" applyFont="1" applyBorder="1" applyAlignment="1" applyProtection="1">
      <alignment horizontal="left" vertical="top"/>
      <protection hidden="1"/>
    </xf>
    <xf numFmtId="0" fontId="8" fillId="0" borderId="35" xfId="0" applyFont="1" applyBorder="1" applyAlignment="1" applyProtection="1">
      <alignment horizontal="left" vertical="top"/>
      <protection hidden="1"/>
    </xf>
    <xf numFmtId="0" fontId="3" fillId="11" borderId="31" xfId="0" applyFont="1" applyFill="1" applyBorder="1" applyAlignment="1" applyProtection="1">
      <alignment horizontal="left" vertical="top" wrapText="1"/>
      <protection locked="0"/>
    </xf>
    <xf numFmtId="0" fontId="3" fillId="11" borderId="23" xfId="0" applyFont="1" applyFill="1" applyBorder="1" applyAlignment="1" applyProtection="1">
      <alignment horizontal="left" vertical="top" wrapText="1"/>
      <protection locked="0"/>
    </xf>
    <xf numFmtId="0" fontId="3" fillId="11" borderId="32" xfId="0" applyFont="1" applyFill="1" applyBorder="1" applyAlignment="1" applyProtection="1">
      <alignment horizontal="left" vertical="top" wrapText="1"/>
      <protection locked="0"/>
    </xf>
    <xf numFmtId="0" fontId="3" fillId="0" borderId="27" xfId="0" applyFont="1" applyBorder="1" applyAlignment="1" applyProtection="1">
      <alignment horizontal="left" vertical="center" wrapText="1"/>
      <protection hidden="1"/>
    </xf>
    <xf numFmtId="0" fontId="3" fillId="0" borderId="0"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8" fillId="0" borderId="31" xfId="0" applyFont="1" applyBorder="1" applyAlignment="1" applyProtection="1">
      <alignment horizontal="left" vertical="top" wrapText="1"/>
      <protection hidden="1"/>
    </xf>
    <xf numFmtId="0" fontId="8" fillId="0" borderId="23" xfId="0" applyFont="1" applyBorder="1" applyAlignment="1" applyProtection="1">
      <alignment horizontal="left" vertical="top" wrapText="1"/>
      <protection hidden="1"/>
    </xf>
    <xf numFmtId="0" fontId="8" fillId="0" borderId="32" xfId="0" applyFont="1" applyBorder="1" applyAlignment="1" applyProtection="1">
      <alignment horizontal="left" vertical="top" wrapText="1"/>
      <protection hidden="1"/>
    </xf>
    <xf numFmtId="0" fontId="8" fillId="0" borderId="29" xfId="0" applyFont="1" applyBorder="1" applyAlignment="1" applyProtection="1">
      <alignment horizontal="left" wrapText="1"/>
      <protection hidden="1"/>
    </xf>
    <xf numFmtId="0" fontId="8" fillId="0" borderId="16" xfId="0" applyFont="1" applyBorder="1" applyAlignment="1" applyProtection="1">
      <alignment horizontal="left" wrapText="1"/>
      <protection hidden="1"/>
    </xf>
    <xf numFmtId="0" fontId="4" fillId="2" borderId="0" xfId="0" applyFont="1" applyFill="1" applyAlignment="1">
      <alignment horizontal="center"/>
    </xf>
    <xf numFmtId="3" fontId="6" fillId="2" borderId="0" xfId="0" applyNumberFormat="1" applyFont="1" applyFill="1" applyAlignment="1" applyProtection="1">
      <alignment horizontal="left"/>
      <protection hidden="1"/>
    </xf>
    <xf numFmtId="0" fontId="18" fillId="0" borderId="0" xfId="0" applyFont="1" applyAlignment="1" applyProtection="1">
      <alignment horizontal="left"/>
      <protection hidden="1"/>
    </xf>
  </cellXfs>
  <cellStyles count="1">
    <cellStyle name="Normal" xfId="0" builtinId="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BFAF5"/>
      <rgbColor rgb="00F6F3E2"/>
      <rgbColor rgb="00FFFF99"/>
      <rgbColor rgb="00BCCCE4"/>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29"/>
  <sheetViews>
    <sheetView tabSelected="1" zoomScaleSheetLayoutView="100" workbookViewId="0">
      <selection sqref="A1:C1"/>
    </sheetView>
  </sheetViews>
  <sheetFormatPr defaultColWidth="8.7109375" defaultRowHeight="12.75" x14ac:dyDescent="0.2"/>
  <cols>
    <col min="1" max="1" width="48.7109375" customWidth="1"/>
    <col min="2" max="2" width="24.140625" customWidth="1"/>
    <col min="3" max="3" width="32.42578125" customWidth="1"/>
    <col min="4" max="4" width="12.42578125" customWidth="1"/>
  </cols>
  <sheetData>
    <row r="1" spans="1:8" s="44" customFormat="1" ht="38.25" customHeight="1" x14ac:dyDescent="0.2">
      <c r="A1" s="127" t="s">
        <v>95</v>
      </c>
      <c r="B1" s="127"/>
      <c r="C1" s="127"/>
    </row>
    <row r="2" spans="1:8" s="45" customFormat="1" ht="15" x14ac:dyDescent="0.2">
      <c r="A2" s="95" t="s">
        <v>67</v>
      </c>
      <c r="B2" s="96"/>
      <c r="C2" s="96"/>
      <c r="F2" s="46" t="s">
        <v>70</v>
      </c>
      <c r="G2" s="46" t="s">
        <v>71</v>
      </c>
      <c r="H2" s="46"/>
    </row>
    <row r="3" spans="1:8" ht="15" x14ac:dyDescent="0.2">
      <c r="A3" s="95" t="s">
        <v>72</v>
      </c>
      <c r="B3" s="97"/>
      <c r="C3" s="97"/>
    </row>
    <row r="4" spans="1:8" ht="15" x14ac:dyDescent="0.2">
      <c r="A4" s="95" t="s">
        <v>68</v>
      </c>
      <c r="B4" s="97"/>
      <c r="C4" s="97"/>
    </row>
    <row r="5" spans="1:8" s="47" customFormat="1" ht="31.5" customHeight="1" x14ac:dyDescent="0.2">
      <c r="A5" s="98" t="s">
        <v>69</v>
      </c>
      <c r="B5" s="99"/>
      <c r="C5" s="99"/>
    </row>
    <row r="6" spans="1:8" ht="22.5" customHeight="1" thickBot="1" x14ac:dyDescent="0.3">
      <c r="A6" s="128" t="s">
        <v>56</v>
      </c>
      <c r="B6" s="129"/>
      <c r="C6" s="130"/>
    </row>
    <row r="7" spans="1:8" ht="15.75" x14ac:dyDescent="0.2">
      <c r="A7" s="131" t="s">
        <v>96</v>
      </c>
      <c r="B7" s="132"/>
      <c r="C7" s="48" t="s">
        <v>100</v>
      </c>
    </row>
    <row r="8" spans="1:8" ht="27" customHeight="1" thickBot="1" x14ac:dyDescent="0.25">
      <c r="A8" s="133" t="s">
        <v>57</v>
      </c>
      <c r="B8" s="134"/>
      <c r="C8" s="49" t="s">
        <v>57</v>
      </c>
    </row>
    <row r="9" spans="1:8" ht="52.5" customHeight="1" thickBot="1" x14ac:dyDescent="0.25">
      <c r="A9" s="135" t="s">
        <v>101</v>
      </c>
      <c r="B9" s="136"/>
      <c r="C9" s="137"/>
    </row>
    <row r="10" spans="1:8" ht="15.75" x14ac:dyDescent="0.2">
      <c r="A10" s="125" t="s">
        <v>102</v>
      </c>
      <c r="B10" s="126"/>
      <c r="C10" s="100" t="s">
        <v>58</v>
      </c>
    </row>
    <row r="11" spans="1:8" ht="27" thickBot="1" x14ac:dyDescent="0.25">
      <c r="A11" s="138" t="s">
        <v>59</v>
      </c>
      <c r="B11" s="139"/>
      <c r="C11" s="49" t="s">
        <v>57</v>
      </c>
    </row>
    <row r="12" spans="1:8" s="44" customFormat="1" ht="66" customHeight="1" x14ac:dyDescent="0.2">
      <c r="A12" s="149" t="s">
        <v>97</v>
      </c>
      <c r="B12" s="150"/>
      <c r="C12" s="151"/>
    </row>
    <row r="13" spans="1:8" ht="46.5" customHeight="1" thickBot="1" x14ac:dyDescent="0.25">
      <c r="A13" s="152" t="s">
        <v>103</v>
      </c>
      <c r="B13" s="153"/>
      <c r="C13" s="154"/>
    </row>
    <row r="14" spans="1:8" ht="15.75" x14ac:dyDescent="0.2">
      <c r="A14" s="125" t="s">
        <v>98</v>
      </c>
      <c r="B14" s="126"/>
      <c r="C14" s="100" t="s">
        <v>58</v>
      </c>
    </row>
    <row r="15" spans="1:8" ht="27" thickBot="1" x14ac:dyDescent="0.25">
      <c r="A15" s="138" t="s">
        <v>59</v>
      </c>
      <c r="B15" s="139"/>
      <c r="C15" s="49" t="s">
        <v>57</v>
      </c>
    </row>
    <row r="16" spans="1:8" s="50" customFormat="1" ht="15.75" x14ac:dyDescent="0.25">
      <c r="A16" s="155" t="s">
        <v>99</v>
      </c>
      <c r="B16" s="156"/>
      <c r="C16" s="101" t="s">
        <v>58</v>
      </c>
    </row>
    <row r="17" spans="1:3" s="44" customFormat="1" ht="27" thickBot="1" x14ac:dyDescent="0.25">
      <c r="A17" s="138" t="s">
        <v>59</v>
      </c>
      <c r="B17" s="139"/>
      <c r="C17" s="49" t="s">
        <v>57</v>
      </c>
    </row>
    <row r="18" spans="1:3" ht="16.5" thickBot="1" x14ac:dyDescent="0.3">
      <c r="A18" s="140" t="s">
        <v>104</v>
      </c>
      <c r="B18" s="141"/>
      <c r="C18" s="142"/>
    </row>
    <row r="19" spans="1:3" ht="15.75" x14ac:dyDescent="0.2">
      <c r="A19" s="102" t="s">
        <v>0</v>
      </c>
      <c r="B19" s="103" t="s">
        <v>1</v>
      </c>
      <c r="C19" s="104" t="s">
        <v>58</v>
      </c>
    </row>
    <row r="20" spans="1:3" s="44" customFormat="1" ht="27" customHeight="1" thickBot="1" x14ac:dyDescent="0.25">
      <c r="A20" s="51"/>
      <c r="B20" s="52" t="s">
        <v>57</v>
      </c>
      <c r="C20" s="49" t="s">
        <v>73</v>
      </c>
    </row>
    <row r="21" spans="1:3" ht="15.75" x14ac:dyDescent="0.2">
      <c r="A21" s="143" t="s">
        <v>2</v>
      </c>
      <c r="B21" s="144"/>
      <c r="C21" s="145"/>
    </row>
    <row r="22" spans="1:3" ht="52.5" customHeight="1" thickBot="1" x14ac:dyDescent="0.25">
      <c r="A22" s="146"/>
      <c r="B22" s="147"/>
      <c r="C22" s="148"/>
    </row>
    <row r="23" spans="1:3" s="45" customFormat="1" x14ac:dyDescent="0.2">
      <c r="A23" s="20"/>
    </row>
    <row r="24" spans="1:3" s="45" customFormat="1" x14ac:dyDescent="0.2">
      <c r="A24" s="96" t="s">
        <v>74</v>
      </c>
    </row>
    <row r="25" spans="1:3" s="45" customFormat="1" x14ac:dyDescent="0.2"/>
    <row r="26" spans="1:3" s="54" customFormat="1" x14ac:dyDescent="0.2">
      <c r="A26" s="53"/>
    </row>
    <row r="27" spans="1:3" s="45" customFormat="1" x14ac:dyDescent="0.2"/>
    <row r="28" spans="1:3" s="45" customFormat="1" x14ac:dyDescent="0.2"/>
    <row r="29" spans="1:3" s="45" customFormat="1" x14ac:dyDescent="0.2"/>
    <row r="30" spans="1:3" s="45" customFormat="1" x14ac:dyDescent="0.2"/>
    <row r="31" spans="1:3" s="45" customFormat="1" x14ac:dyDescent="0.2"/>
    <row r="32" spans="1:3" s="45" customFormat="1" x14ac:dyDescent="0.2"/>
    <row r="33" s="45" customFormat="1" x14ac:dyDescent="0.2"/>
    <row r="34" s="45" customFormat="1" x14ac:dyDescent="0.2"/>
    <row r="35" s="45" customFormat="1" x14ac:dyDescent="0.2"/>
    <row r="36" s="45" customFormat="1" x14ac:dyDescent="0.2"/>
    <row r="37" s="45" customFormat="1" x14ac:dyDescent="0.2"/>
    <row r="38" s="45" customFormat="1" x14ac:dyDescent="0.2"/>
    <row r="39" s="45" customFormat="1" x14ac:dyDescent="0.2"/>
    <row r="40" s="45" customFormat="1" x14ac:dyDescent="0.2"/>
    <row r="41" s="45" customFormat="1" x14ac:dyDescent="0.2"/>
    <row r="42" s="45" customFormat="1" x14ac:dyDescent="0.2"/>
    <row r="43" s="45" customFormat="1" x14ac:dyDescent="0.2"/>
    <row r="44" s="45" customFormat="1" x14ac:dyDescent="0.2"/>
    <row r="45" s="45" customFormat="1" x14ac:dyDescent="0.2"/>
    <row r="46" s="45" customFormat="1" x14ac:dyDescent="0.2"/>
    <row r="47" s="45" customFormat="1" x14ac:dyDescent="0.2"/>
    <row r="48" s="45" customFormat="1" x14ac:dyDescent="0.2"/>
    <row r="49" s="45" customFormat="1" x14ac:dyDescent="0.2"/>
    <row r="50" s="45" customFormat="1" x14ac:dyDescent="0.2"/>
    <row r="51" s="45" customFormat="1" x14ac:dyDescent="0.2"/>
    <row r="52" s="45" customFormat="1" x14ac:dyDescent="0.2"/>
    <row r="53" s="45" customFormat="1" x14ac:dyDescent="0.2"/>
    <row r="54" s="45" customFormat="1" x14ac:dyDescent="0.2"/>
    <row r="55" s="45" customFormat="1" x14ac:dyDescent="0.2"/>
    <row r="56" s="45" customFormat="1" x14ac:dyDescent="0.2"/>
    <row r="57" s="45" customFormat="1" x14ac:dyDescent="0.2"/>
    <row r="58" s="45" customFormat="1" x14ac:dyDescent="0.2"/>
    <row r="59" s="45" customFormat="1" x14ac:dyDescent="0.2"/>
    <row r="60" s="45" customFormat="1" x14ac:dyDescent="0.2"/>
    <row r="61" s="45" customFormat="1" x14ac:dyDescent="0.2"/>
    <row r="62" s="45" customFormat="1" x14ac:dyDescent="0.2"/>
    <row r="63" s="45" customFormat="1" x14ac:dyDescent="0.2"/>
    <row r="64" s="45" customFormat="1" x14ac:dyDescent="0.2"/>
    <row r="65" s="45" customFormat="1" x14ac:dyDescent="0.2"/>
    <row r="66" s="45" customFormat="1" x14ac:dyDescent="0.2"/>
    <row r="67" s="45" customFormat="1" x14ac:dyDescent="0.2"/>
    <row r="68" s="45" customFormat="1" x14ac:dyDescent="0.2"/>
    <row r="69" s="45" customFormat="1" x14ac:dyDescent="0.2"/>
    <row r="70" s="45" customFormat="1" x14ac:dyDescent="0.2"/>
    <row r="71" s="45" customFormat="1" x14ac:dyDescent="0.2"/>
    <row r="72" s="45" customFormat="1" x14ac:dyDescent="0.2"/>
    <row r="73" s="45" customFormat="1" x14ac:dyDescent="0.2"/>
    <row r="74" s="45" customFormat="1" x14ac:dyDescent="0.2"/>
    <row r="75" s="45" customFormat="1" x14ac:dyDescent="0.2"/>
    <row r="76" s="45" customFormat="1" x14ac:dyDescent="0.2"/>
    <row r="77" s="45" customFormat="1" x14ac:dyDescent="0.2"/>
    <row r="78" s="45" customFormat="1" x14ac:dyDescent="0.2"/>
    <row r="79" s="45" customFormat="1" x14ac:dyDescent="0.2"/>
    <row r="80" s="45" customFormat="1" x14ac:dyDescent="0.2"/>
    <row r="81" s="45" customFormat="1" x14ac:dyDescent="0.2"/>
    <row r="82" s="45" customFormat="1" x14ac:dyDescent="0.2"/>
    <row r="83" s="45" customFormat="1" x14ac:dyDescent="0.2"/>
    <row r="84" s="45" customFormat="1" x14ac:dyDescent="0.2"/>
    <row r="85" s="45" customFormat="1" x14ac:dyDescent="0.2"/>
    <row r="86" s="45" customFormat="1" x14ac:dyDescent="0.2"/>
    <row r="87" s="45" customFormat="1" x14ac:dyDescent="0.2"/>
    <row r="88" s="45" customFormat="1" x14ac:dyDescent="0.2"/>
    <row r="89" s="45" customFormat="1" x14ac:dyDescent="0.2"/>
    <row r="90" s="45" customFormat="1" x14ac:dyDescent="0.2"/>
    <row r="91" s="45" customFormat="1" x14ac:dyDescent="0.2"/>
    <row r="92" s="45" customFormat="1" x14ac:dyDescent="0.2"/>
    <row r="93" s="45" customFormat="1" x14ac:dyDescent="0.2"/>
    <row r="94" s="45" customFormat="1" x14ac:dyDescent="0.2"/>
    <row r="95" s="45" customFormat="1" x14ac:dyDescent="0.2"/>
    <row r="96" s="45" customFormat="1" x14ac:dyDescent="0.2"/>
    <row r="97" s="45" customFormat="1" x14ac:dyDescent="0.2"/>
    <row r="98" s="45" customFormat="1" x14ac:dyDescent="0.2"/>
    <row r="99" s="45" customFormat="1" x14ac:dyDescent="0.2"/>
    <row r="100" s="45" customFormat="1" x14ac:dyDescent="0.2"/>
    <row r="101" s="45" customFormat="1" x14ac:dyDescent="0.2"/>
    <row r="102" s="45" customFormat="1" x14ac:dyDescent="0.2"/>
    <row r="103" s="45" customFormat="1" x14ac:dyDescent="0.2"/>
    <row r="104" s="45" customFormat="1" x14ac:dyDescent="0.2"/>
    <row r="105" s="45" customFormat="1" x14ac:dyDescent="0.2"/>
    <row r="106" s="45" customFormat="1" x14ac:dyDescent="0.2"/>
    <row r="107" s="45" customFormat="1" x14ac:dyDescent="0.2"/>
    <row r="108" s="45" customFormat="1" x14ac:dyDescent="0.2"/>
    <row r="109" s="45" customFormat="1" x14ac:dyDescent="0.2"/>
    <row r="110" s="45" customFormat="1" x14ac:dyDescent="0.2"/>
    <row r="111" s="45" customFormat="1" x14ac:dyDescent="0.2"/>
    <row r="112" s="45" customFormat="1" x14ac:dyDescent="0.2"/>
    <row r="113" s="45" customFormat="1" x14ac:dyDescent="0.2"/>
    <row r="114" s="45" customFormat="1" x14ac:dyDescent="0.2"/>
    <row r="115" s="45" customFormat="1" x14ac:dyDescent="0.2"/>
    <row r="116" s="45" customFormat="1" x14ac:dyDescent="0.2"/>
    <row r="117" s="45" customFormat="1" x14ac:dyDescent="0.2"/>
    <row r="118" s="45" customFormat="1" x14ac:dyDescent="0.2"/>
    <row r="119" s="45" customFormat="1" x14ac:dyDescent="0.2"/>
    <row r="120" s="45" customFormat="1" x14ac:dyDescent="0.2"/>
    <row r="121" s="45" customFormat="1" x14ac:dyDescent="0.2"/>
    <row r="122" s="45" customFormat="1" x14ac:dyDescent="0.2"/>
    <row r="123" s="45" customFormat="1" x14ac:dyDescent="0.2"/>
    <row r="124" s="45" customFormat="1" x14ac:dyDescent="0.2"/>
    <row r="125" s="45" customFormat="1" x14ac:dyDescent="0.2"/>
    <row r="126" s="45" customFormat="1" x14ac:dyDescent="0.2"/>
    <row r="127" s="45" customFormat="1" x14ac:dyDescent="0.2"/>
    <row r="128" s="45" customFormat="1" x14ac:dyDescent="0.2"/>
    <row r="129" s="45" customFormat="1" x14ac:dyDescent="0.2"/>
  </sheetData>
  <sheetProtection password="CBA3" sheet="1" objects="1" scenarios="1"/>
  <mergeCells count="16">
    <mergeCell ref="A17:B17"/>
    <mergeCell ref="A18:C18"/>
    <mergeCell ref="A21:C21"/>
    <mergeCell ref="A22:C22"/>
    <mergeCell ref="A11:B11"/>
    <mergeCell ref="A12:C12"/>
    <mergeCell ref="A13:C13"/>
    <mergeCell ref="A14:B14"/>
    <mergeCell ref="A15:B15"/>
    <mergeCell ref="A16:B16"/>
    <mergeCell ref="A10:B10"/>
    <mergeCell ref="A1:C1"/>
    <mergeCell ref="A6:C6"/>
    <mergeCell ref="A7:B7"/>
    <mergeCell ref="A8:B8"/>
    <mergeCell ref="A9:C9"/>
  </mergeCells>
  <dataValidations count="11">
    <dataValidation allowBlank="1" showInputMessage="1" showErrorMessage="1" prompt="Press TAB to move to input areas. Press UP or DOWN ARROW in columns A, B, and C to read through the worksheet." sqref="A1:C1" xr:uid="{00000000-0002-0000-0000-000000000000}"/>
    <dataValidation type="list" allowBlank="1" showInputMessage="1" showErrorMessage="1" promptTitle="Reviewed or Approved" prompt="Select from drop-down list" sqref="A20" xr:uid="{00000000-0002-0000-0000-000001000000}">
      <formula1>$E$2:$G$2</formula1>
    </dataValidation>
    <dataValidation allowBlank="1" showInputMessage="1" showErrorMessage="1" prompt="DARS case number:" sqref="C8" xr:uid="{00000000-0002-0000-0000-000002000000}"/>
    <dataValidation allowBlank="1" showInputMessage="1" showErrorMessage="1" prompt="Consumer name:" sqref="A8:B8" xr:uid="{00000000-0002-0000-0000-000003000000}"/>
    <dataValidation allowBlank="1" showInputMessage="1" showErrorMessage="1" prompt="Supported Self-Employment Specialist's signature:" sqref="A11:B11" xr:uid="{00000000-0002-0000-0000-000004000000}"/>
    <dataValidation allowBlank="1" showInputMessage="1" showErrorMessage="1" prompt="Consumer's signature:" sqref="A15:B15" xr:uid="{00000000-0002-0000-0000-000005000000}"/>
    <dataValidation allowBlank="1" showInputMessage="1" showErrorMessage="1" prompt="Consumer's legally authorized representative's signature (if any):" sqref="A17:B17" xr:uid="{00000000-0002-0000-0000-000006000000}"/>
    <dataValidation allowBlank="1" showInputMessage="1" showErrorMessage="1" prompt="Signature date:" sqref="C17 C11 C15" xr:uid="{00000000-0002-0000-0000-000007000000}"/>
    <dataValidation allowBlank="1" showInputMessage="1" showErrorMessage="1" prompt="Comments:" sqref="A22:C22" xr:uid="{00000000-0002-0000-0000-000008000000}"/>
    <dataValidation allowBlank="1" showInputMessage="1" showErrorMessage="1" prompt="Date:" sqref="C20" xr:uid="{00000000-0002-0000-0000-000009000000}"/>
    <dataValidation allowBlank="1" showInputMessage="1" showErrorMessage="1" prompt="Counselor's initials:" sqref="B20" xr:uid="{00000000-0002-0000-0000-00000A000000}"/>
  </dataValidations>
  <pageMargins left="0.7" right="0.7" top="0.5" bottom="0.5" header="0.3" footer="0.3"/>
  <pageSetup scale="87" orientation="portrait" r:id="rId1"/>
  <headerFooter scaleWithDoc="0">
    <oddFooter>&amp;L&amp;"Arial,Bold"VR1806 (10/17)&amp;C&amp;A&amp;R&amp;P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G80"/>
  <sheetViews>
    <sheetView showGridLines="0" view="pageLayout" zoomScaleNormal="100" workbookViewId="0">
      <selection sqref="A1:M1"/>
    </sheetView>
  </sheetViews>
  <sheetFormatPr defaultColWidth="8.7109375" defaultRowHeight="12.75" x14ac:dyDescent="0.2"/>
  <cols>
    <col min="1" max="1" width="39" style="4" bestFit="1" customWidth="1"/>
    <col min="2" max="25" width="9.140625" style="4" customWidth="1"/>
    <col min="26" max="189" width="8.7109375" style="21"/>
  </cols>
  <sheetData>
    <row r="1" spans="1:189" ht="21.75" customHeight="1" x14ac:dyDescent="0.2">
      <c r="A1" s="57" t="s">
        <v>16</v>
      </c>
      <c r="B1" s="157"/>
      <c r="C1" s="157"/>
      <c r="D1" s="157"/>
      <c r="E1" s="157"/>
      <c r="F1" s="157"/>
      <c r="G1" s="157"/>
      <c r="H1" s="157"/>
      <c r="I1" s="157"/>
      <c r="J1" s="157"/>
      <c r="K1" s="157"/>
      <c r="L1" s="157"/>
      <c r="M1" s="157"/>
      <c r="O1" s="157"/>
      <c r="P1" s="157"/>
      <c r="Q1" s="157"/>
      <c r="R1" s="157"/>
      <c r="S1" s="157"/>
      <c r="T1" s="157"/>
      <c r="U1" s="157"/>
      <c r="V1" s="157"/>
      <c r="W1" s="157"/>
      <c r="X1" s="157"/>
      <c r="Y1" s="157"/>
    </row>
    <row r="2" spans="1:189" x14ac:dyDescent="0.2">
      <c r="A2" s="58"/>
      <c r="B2" s="92" t="s">
        <v>18</v>
      </c>
      <c r="C2" s="93" t="s">
        <v>19</v>
      </c>
      <c r="D2" s="93" t="s">
        <v>20</v>
      </c>
      <c r="E2" s="92" t="s">
        <v>21</v>
      </c>
      <c r="F2" s="93" t="s">
        <v>22</v>
      </c>
      <c r="G2" s="93" t="s">
        <v>23</v>
      </c>
      <c r="H2" s="93" t="s">
        <v>24</v>
      </c>
      <c r="I2" s="92" t="s">
        <v>25</v>
      </c>
      <c r="J2" s="93" t="s">
        <v>26</v>
      </c>
      <c r="K2" s="93" t="s">
        <v>27</v>
      </c>
      <c r="L2" s="93" t="s">
        <v>28</v>
      </c>
      <c r="M2" s="93" t="s">
        <v>29</v>
      </c>
      <c r="N2" s="93" t="s">
        <v>30</v>
      </c>
      <c r="O2" s="93" t="s">
        <v>31</v>
      </c>
      <c r="P2" s="93" t="s">
        <v>32</v>
      </c>
      <c r="Q2" s="93" t="s">
        <v>33</v>
      </c>
      <c r="R2" s="93" t="s">
        <v>34</v>
      </c>
      <c r="S2" s="93" t="s">
        <v>35</v>
      </c>
      <c r="T2" s="93" t="s">
        <v>38</v>
      </c>
      <c r="U2" s="93" t="s">
        <v>39</v>
      </c>
      <c r="V2" s="93" t="s">
        <v>40</v>
      </c>
      <c r="W2" s="93" t="s">
        <v>41</v>
      </c>
      <c r="X2" s="93" t="s">
        <v>42</v>
      </c>
      <c r="Y2" s="94" t="s">
        <v>43</v>
      </c>
    </row>
    <row r="3" spans="1:189" s="12" customFormat="1" ht="18" customHeight="1" x14ac:dyDescent="0.2">
      <c r="A3" s="54" t="s">
        <v>79</v>
      </c>
      <c r="B3" s="24"/>
      <c r="C3" s="19"/>
      <c r="D3" s="19"/>
      <c r="E3" s="19"/>
      <c r="F3" s="19"/>
      <c r="G3" s="19"/>
      <c r="H3" s="19"/>
      <c r="I3" s="19"/>
      <c r="J3" s="19"/>
      <c r="K3" s="19"/>
      <c r="L3" s="19"/>
      <c r="M3" s="19"/>
      <c r="N3" s="19"/>
      <c r="O3" s="19"/>
      <c r="P3" s="19"/>
      <c r="Q3" s="19"/>
      <c r="R3" s="19"/>
      <c r="S3" s="19"/>
      <c r="T3" s="19"/>
      <c r="U3" s="19"/>
      <c r="V3" s="19"/>
      <c r="W3" s="19"/>
      <c r="X3" s="19"/>
      <c r="Y3" s="19"/>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row>
    <row r="4" spans="1:189" s="12" customFormat="1" ht="19.899999999999999" customHeight="1" x14ac:dyDescent="0.25">
      <c r="A4" s="83" t="s">
        <v>92</v>
      </c>
      <c r="B4" s="56"/>
      <c r="C4" s="32"/>
      <c r="D4" s="32"/>
      <c r="E4" s="32"/>
      <c r="F4" s="32"/>
      <c r="G4" s="32"/>
      <c r="H4" s="32"/>
      <c r="I4" s="32"/>
      <c r="J4" s="32"/>
      <c r="K4" s="32"/>
      <c r="L4" s="32"/>
      <c r="M4" s="32"/>
      <c r="N4" s="32"/>
      <c r="O4" s="32"/>
      <c r="P4" s="32"/>
      <c r="Q4" s="32"/>
      <c r="R4" s="32"/>
      <c r="S4" s="32"/>
      <c r="T4" s="32"/>
      <c r="U4" s="32"/>
      <c r="V4" s="32"/>
      <c r="W4" s="32"/>
      <c r="X4" s="32"/>
      <c r="Y4" s="32"/>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row>
    <row r="5" spans="1:189" s="12" customFormat="1" ht="12" customHeight="1" x14ac:dyDescent="0.2">
      <c r="A5" s="84" t="s">
        <v>90</v>
      </c>
      <c r="B5" s="34"/>
      <c r="C5" s="34"/>
      <c r="D5" s="34"/>
      <c r="E5" s="34"/>
      <c r="F5" s="34"/>
      <c r="G5" s="34"/>
      <c r="H5" s="34"/>
      <c r="I5" s="34"/>
      <c r="J5" s="34"/>
      <c r="K5" s="34"/>
      <c r="L5" s="34"/>
      <c r="M5" s="34"/>
      <c r="N5" s="34"/>
      <c r="O5" s="34"/>
      <c r="P5" s="34"/>
      <c r="Q5" s="34"/>
      <c r="R5" s="26"/>
      <c r="S5" s="28"/>
      <c r="T5" s="26"/>
      <c r="U5" s="28"/>
      <c r="V5" s="26"/>
      <c r="W5" s="28"/>
      <c r="X5" s="26"/>
      <c r="Y5" s="28"/>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row>
    <row r="6" spans="1:189" s="12" customFormat="1" ht="12" customHeight="1" x14ac:dyDescent="0.2">
      <c r="A6" s="84" t="s">
        <v>78</v>
      </c>
      <c r="B6" s="34"/>
      <c r="C6" s="34"/>
      <c r="D6" s="34"/>
      <c r="E6" s="34"/>
      <c r="F6" s="34"/>
      <c r="G6" s="34"/>
      <c r="H6" s="34"/>
      <c r="I6" s="34"/>
      <c r="J6" s="34"/>
      <c r="K6" s="34"/>
      <c r="L6" s="34"/>
      <c r="M6" s="34"/>
      <c r="N6" s="34"/>
      <c r="O6" s="34"/>
      <c r="P6" s="34"/>
      <c r="Q6" s="34"/>
      <c r="R6" s="27"/>
      <c r="S6" s="29"/>
      <c r="T6" s="27"/>
      <c r="U6" s="29"/>
      <c r="V6" s="27"/>
      <c r="W6" s="29"/>
      <c r="X6" s="27"/>
      <c r="Y6" s="29"/>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row>
    <row r="7" spans="1:189" s="12" customFormat="1" ht="12" customHeight="1" x14ac:dyDescent="0.2">
      <c r="A7" s="85" t="s">
        <v>93</v>
      </c>
      <c r="B7" s="34"/>
      <c r="C7" s="34"/>
      <c r="D7" s="34"/>
      <c r="E7" s="34"/>
      <c r="F7" s="34"/>
      <c r="G7" s="34"/>
      <c r="H7" s="34"/>
      <c r="I7" s="34"/>
      <c r="J7" s="34"/>
      <c r="K7" s="34"/>
      <c r="L7" s="34"/>
      <c r="M7" s="34"/>
      <c r="N7" s="34"/>
      <c r="O7" s="34"/>
      <c r="P7" s="34"/>
      <c r="Q7" s="34"/>
      <c r="R7" s="26"/>
      <c r="S7" s="28"/>
      <c r="T7" s="26"/>
      <c r="U7" s="28"/>
      <c r="V7" s="26"/>
      <c r="W7" s="28"/>
      <c r="X7" s="26"/>
      <c r="Y7" s="28"/>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row>
    <row r="8" spans="1:189" s="12" customFormat="1" ht="12" customHeight="1" x14ac:dyDescent="0.2">
      <c r="A8" s="86" t="s">
        <v>94</v>
      </c>
      <c r="B8" s="34"/>
      <c r="C8" s="34"/>
      <c r="D8" s="34"/>
      <c r="E8" s="34"/>
      <c r="F8" s="34"/>
      <c r="G8" s="34"/>
      <c r="H8" s="34"/>
      <c r="I8" s="34"/>
      <c r="J8" s="34"/>
      <c r="K8" s="34"/>
      <c r="L8" s="34"/>
      <c r="M8" s="34"/>
      <c r="N8" s="34"/>
      <c r="O8" s="35"/>
      <c r="P8" s="35"/>
      <c r="Q8" s="35"/>
      <c r="R8" s="25"/>
      <c r="S8" s="30"/>
      <c r="T8" s="25"/>
      <c r="U8" s="30"/>
      <c r="V8" s="25"/>
      <c r="W8" s="30"/>
      <c r="X8" s="25"/>
      <c r="Y8" s="30"/>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row>
    <row r="9" spans="1:189" s="12" customFormat="1" ht="16.899999999999999" customHeight="1" x14ac:dyDescent="0.2">
      <c r="A9" s="87" t="s">
        <v>91</v>
      </c>
      <c r="B9" s="59" t="str">
        <f>IF(OR(B5="",B6=""),"",IF(OR(B7="",B8=""),"",IF(OR(B5="No",B6="No"),"No",IF(OR(B7="No",B8="No"), "No","Yes"))))</f>
        <v/>
      </c>
      <c r="C9" s="60" t="str">
        <f t="shared" ref="C9:Y9" si="0">IF(OR(C5="",C6=""),"",IF(OR(C7="",C8=""),"",IF(OR(C5="No",C6="No"),"No",IF(OR(C7="No",C8="No"), "No","Yes"))))</f>
        <v/>
      </c>
      <c r="D9" s="60" t="str">
        <f t="shared" si="0"/>
        <v/>
      </c>
      <c r="E9" s="60" t="str">
        <f t="shared" si="0"/>
        <v/>
      </c>
      <c r="F9" s="60" t="str">
        <f t="shared" si="0"/>
        <v/>
      </c>
      <c r="G9" s="60" t="str">
        <f t="shared" si="0"/>
        <v/>
      </c>
      <c r="H9" s="60" t="str">
        <f t="shared" si="0"/>
        <v/>
      </c>
      <c r="I9" s="60" t="str">
        <f t="shared" si="0"/>
        <v/>
      </c>
      <c r="J9" s="60" t="str">
        <f t="shared" si="0"/>
        <v/>
      </c>
      <c r="K9" s="60" t="str">
        <f t="shared" si="0"/>
        <v/>
      </c>
      <c r="L9" s="60" t="str">
        <f t="shared" si="0"/>
        <v/>
      </c>
      <c r="M9" s="60" t="str">
        <f t="shared" si="0"/>
        <v/>
      </c>
      <c r="N9" s="60" t="str">
        <f t="shared" si="0"/>
        <v/>
      </c>
      <c r="O9" s="60" t="str">
        <f t="shared" si="0"/>
        <v/>
      </c>
      <c r="P9" s="60" t="str">
        <f t="shared" si="0"/>
        <v/>
      </c>
      <c r="Q9" s="60" t="str">
        <f t="shared" si="0"/>
        <v/>
      </c>
      <c r="R9" s="60" t="str">
        <f t="shared" si="0"/>
        <v/>
      </c>
      <c r="S9" s="60" t="str">
        <f t="shared" si="0"/>
        <v/>
      </c>
      <c r="T9" s="60" t="str">
        <f t="shared" si="0"/>
        <v/>
      </c>
      <c r="U9" s="60" t="str">
        <f t="shared" si="0"/>
        <v/>
      </c>
      <c r="V9" s="60" t="str">
        <f t="shared" si="0"/>
        <v/>
      </c>
      <c r="W9" s="60" t="str">
        <f t="shared" si="0"/>
        <v/>
      </c>
      <c r="X9" s="60" t="str">
        <f t="shared" si="0"/>
        <v/>
      </c>
      <c r="Y9" s="60" t="str">
        <f t="shared" si="0"/>
        <v/>
      </c>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row>
    <row r="10" spans="1:189" s="12" customFormat="1" ht="12" customHeight="1" x14ac:dyDescent="0.2">
      <c r="A10" s="88"/>
      <c r="B10" s="36"/>
      <c r="C10" s="36"/>
      <c r="D10" s="36"/>
      <c r="E10" s="36"/>
      <c r="F10" s="36"/>
      <c r="G10" s="36"/>
      <c r="H10" s="36"/>
      <c r="I10" s="36"/>
      <c r="J10" s="36"/>
      <c r="K10" s="36"/>
      <c r="L10" s="36"/>
      <c r="M10" s="36"/>
      <c r="N10" s="36"/>
      <c r="O10" s="36"/>
      <c r="P10" s="36"/>
      <c r="Q10" s="36"/>
      <c r="R10" s="36"/>
      <c r="S10" s="36"/>
      <c r="T10" s="36"/>
      <c r="U10" s="36"/>
      <c r="V10" s="36"/>
      <c r="W10" s="36"/>
      <c r="X10" s="36"/>
      <c r="Y10" s="36"/>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row>
    <row r="11" spans="1:189" s="12" customFormat="1" ht="15" customHeight="1" x14ac:dyDescent="0.25">
      <c r="A11" s="83" t="s">
        <v>63</v>
      </c>
      <c r="B11" s="43"/>
      <c r="C11" s="43"/>
      <c r="D11" s="43"/>
      <c r="E11" s="43"/>
      <c r="F11" s="43"/>
      <c r="G11" s="43"/>
      <c r="H11" s="43"/>
      <c r="I11" s="43"/>
      <c r="J11" s="43"/>
      <c r="K11" s="43"/>
      <c r="L11" s="43"/>
      <c r="M11" s="43"/>
      <c r="N11" s="43"/>
      <c r="O11" s="43"/>
      <c r="P11" s="43"/>
      <c r="Q11" s="43"/>
      <c r="R11" s="43"/>
      <c r="S11" s="43"/>
      <c r="T11" s="43"/>
      <c r="U11" s="43"/>
      <c r="V11" s="43"/>
      <c r="W11" s="43"/>
      <c r="X11" s="43"/>
      <c r="Y11" s="43"/>
      <c r="Z11" s="31"/>
      <c r="AA11" s="31"/>
      <c r="AB11" s="31"/>
      <c r="AC11" s="31"/>
      <c r="AD11" s="3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row>
    <row r="12" spans="1:189" s="12" customFormat="1" ht="12" customHeight="1" x14ac:dyDescent="0.2">
      <c r="A12" s="85" t="s">
        <v>64</v>
      </c>
      <c r="B12" s="34"/>
      <c r="C12" s="34"/>
      <c r="D12" s="34"/>
      <c r="E12" s="34"/>
      <c r="F12" s="34"/>
      <c r="G12" s="34"/>
      <c r="H12" s="34"/>
      <c r="I12" s="34"/>
      <c r="J12" s="34"/>
      <c r="K12" s="34"/>
      <c r="L12" s="34"/>
      <c r="M12" s="34"/>
      <c r="N12" s="34"/>
      <c r="O12" s="34"/>
      <c r="P12" s="34"/>
      <c r="Q12" s="34"/>
      <c r="R12" s="28"/>
      <c r="S12" s="28"/>
      <c r="T12" s="28"/>
      <c r="U12" s="28"/>
      <c r="V12" s="28"/>
      <c r="W12" s="28"/>
      <c r="X12" s="28"/>
      <c r="Y12" s="28"/>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row>
    <row r="13" spans="1:189" s="12" customFormat="1" ht="12" customHeight="1" x14ac:dyDescent="0.2">
      <c r="A13" s="85" t="s">
        <v>65</v>
      </c>
      <c r="B13" s="35"/>
      <c r="C13" s="35"/>
      <c r="D13" s="35"/>
      <c r="E13" s="35"/>
      <c r="F13" s="35"/>
      <c r="G13" s="35"/>
      <c r="H13" s="35"/>
      <c r="I13" s="35"/>
      <c r="J13" s="35"/>
      <c r="K13" s="35"/>
      <c r="L13" s="35"/>
      <c r="M13" s="35"/>
      <c r="N13" s="35"/>
      <c r="O13" s="35"/>
      <c r="P13" s="35"/>
      <c r="Q13" s="35"/>
      <c r="R13" s="33"/>
      <c r="S13" s="33"/>
      <c r="T13" s="33"/>
      <c r="U13" s="33"/>
      <c r="V13" s="33"/>
      <c r="W13" s="33"/>
      <c r="X13" s="33"/>
      <c r="Y13" s="33"/>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row>
    <row r="14" spans="1:189" s="12" customFormat="1" ht="12" customHeight="1" x14ac:dyDescent="0.2">
      <c r="A14" s="89"/>
      <c r="B14" s="36"/>
      <c r="C14" s="36"/>
      <c r="D14" s="36"/>
      <c r="E14" s="36"/>
      <c r="F14" s="36"/>
      <c r="G14" s="36"/>
      <c r="H14" s="36"/>
      <c r="I14" s="36"/>
      <c r="J14" s="36"/>
      <c r="K14" s="36"/>
      <c r="L14" s="36"/>
      <c r="M14" s="36"/>
      <c r="N14" s="36"/>
      <c r="O14" s="36"/>
      <c r="P14" s="36"/>
      <c r="Q14" s="36"/>
      <c r="R14" s="36"/>
      <c r="S14" s="36"/>
      <c r="T14" s="36"/>
      <c r="U14" s="36"/>
      <c r="V14" s="36"/>
      <c r="W14" s="36"/>
      <c r="X14" s="36"/>
      <c r="Y14" s="36"/>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row>
    <row r="15" spans="1:189" ht="15.75" x14ac:dyDescent="0.25">
      <c r="A15" s="90" t="s">
        <v>6</v>
      </c>
      <c r="B15" s="37"/>
      <c r="C15" s="38"/>
      <c r="D15" s="38"/>
      <c r="E15" s="38"/>
      <c r="F15" s="38"/>
      <c r="G15" s="38"/>
      <c r="H15" s="38"/>
      <c r="I15" s="38"/>
      <c r="J15" s="38"/>
      <c r="K15" s="38"/>
      <c r="L15" s="38"/>
      <c r="M15" s="38"/>
      <c r="N15" s="38"/>
      <c r="O15" s="38"/>
      <c r="P15" s="38"/>
      <c r="Q15" s="38"/>
      <c r="R15" s="38"/>
      <c r="S15" s="38"/>
      <c r="T15" s="38"/>
      <c r="U15" s="38"/>
      <c r="V15" s="38"/>
      <c r="W15" s="38"/>
      <c r="X15" s="38"/>
      <c r="Y15" s="38"/>
    </row>
    <row r="16" spans="1:189" s="12" customFormat="1" x14ac:dyDescent="0.2">
      <c r="A16" s="86" t="s">
        <v>3</v>
      </c>
      <c r="B16" s="13"/>
      <c r="C16" s="13"/>
      <c r="D16" s="13"/>
      <c r="E16" s="13"/>
      <c r="F16" s="13"/>
      <c r="G16" s="13"/>
      <c r="H16" s="13"/>
      <c r="I16" s="13"/>
      <c r="J16" s="13"/>
      <c r="K16" s="13"/>
      <c r="L16" s="13"/>
      <c r="M16" s="13"/>
      <c r="N16" s="13"/>
      <c r="O16" s="13"/>
      <c r="P16" s="13"/>
      <c r="Q16" s="13"/>
      <c r="R16" s="13"/>
      <c r="S16" s="13"/>
      <c r="T16" s="13"/>
      <c r="U16" s="13"/>
      <c r="V16" s="13"/>
      <c r="W16" s="13"/>
      <c r="X16" s="13"/>
      <c r="Y16" s="13"/>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row>
    <row r="17" spans="1:189" s="12" customFormat="1" x14ac:dyDescent="0.2">
      <c r="A17" s="86" t="s">
        <v>4</v>
      </c>
      <c r="B17" s="14"/>
      <c r="C17" s="14"/>
      <c r="D17" s="14"/>
      <c r="E17" s="14"/>
      <c r="F17" s="14"/>
      <c r="G17" s="14"/>
      <c r="H17" s="14"/>
      <c r="I17" s="14"/>
      <c r="J17" s="14"/>
      <c r="K17" s="14"/>
      <c r="L17" s="14"/>
      <c r="M17" s="14"/>
      <c r="N17" s="14"/>
      <c r="O17" s="14"/>
      <c r="P17" s="14"/>
      <c r="Q17" s="14"/>
      <c r="R17" s="14"/>
      <c r="S17" s="14"/>
      <c r="T17" s="14"/>
      <c r="U17" s="14"/>
      <c r="V17" s="14"/>
      <c r="W17" s="14"/>
      <c r="X17" s="14"/>
      <c r="Y17" s="14"/>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row>
    <row r="18" spans="1:189" s="12" customFormat="1" x14ac:dyDescent="0.2">
      <c r="A18" s="91" t="s">
        <v>75</v>
      </c>
      <c r="B18" s="15"/>
      <c r="C18" s="15"/>
      <c r="D18" s="15"/>
      <c r="E18" s="15"/>
      <c r="F18" s="15"/>
      <c r="G18" s="15"/>
      <c r="H18" s="15"/>
      <c r="I18" s="15"/>
      <c r="J18" s="15"/>
      <c r="K18" s="15"/>
      <c r="L18" s="15"/>
      <c r="M18" s="15"/>
      <c r="N18" s="15"/>
      <c r="O18" s="15"/>
      <c r="P18" s="15"/>
      <c r="Q18" s="15"/>
      <c r="R18" s="15"/>
      <c r="S18" s="15"/>
      <c r="T18" s="15"/>
      <c r="U18" s="15"/>
      <c r="V18" s="15"/>
      <c r="W18" s="15"/>
      <c r="X18" s="15"/>
      <c r="Y18" s="15"/>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row>
    <row r="19" spans="1:189" x14ac:dyDescent="0.2">
      <c r="A19" s="86" t="s">
        <v>36</v>
      </c>
      <c r="B19" s="9">
        <f>(B16-B17)-B18</f>
        <v>0</v>
      </c>
      <c r="C19" s="10">
        <f t="shared" ref="C19:S19" si="1">(C16-C17)-C18</f>
        <v>0</v>
      </c>
      <c r="D19" s="10">
        <f t="shared" si="1"/>
        <v>0</v>
      </c>
      <c r="E19" s="10">
        <f t="shared" si="1"/>
        <v>0</v>
      </c>
      <c r="F19" s="10">
        <f t="shared" si="1"/>
        <v>0</v>
      </c>
      <c r="G19" s="10">
        <f t="shared" si="1"/>
        <v>0</v>
      </c>
      <c r="H19" s="10">
        <f t="shared" si="1"/>
        <v>0</v>
      </c>
      <c r="I19" s="10">
        <f t="shared" si="1"/>
        <v>0</v>
      </c>
      <c r="J19" s="10">
        <f t="shared" si="1"/>
        <v>0</v>
      </c>
      <c r="K19" s="10">
        <f t="shared" si="1"/>
        <v>0</v>
      </c>
      <c r="L19" s="10">
        <f t="shared" si="1"/>
        <v>0</v>
      </c>
      <c r="M19" s="10">
        <f t="shared" si="1"/>
        <v>0</v>
      </c>
      <c r="N19" s="10">
        <f t="shared" si="1"/>
        <v>0</v>
      </c>
      <c r="O19" s="10">
        <f t="shared" si="1"/>
        <v>0</v>
      </c>
      <c r="P19" s="10">
        <f t="shared" si="1"/>
        <v>0</v>
      </c>
      <c r="Q19" s="10">
        <f t="shared" si="1"/>
        <v>0</v>
      </c>
      <c r="R19" s="10">
        <f t="shared" si="1"/>
        <v>0</v>
      </c>
      <c r="S19" s="11">
        <f t="shared" si="1"/>
        <v>0</v>
      </c>
      <c r="T19" s="11">
        <f t="shared" ref="T19:Y19" si="2">(T16-T17)-T18</f>
        <v>0</v>
      </c>
      <c r="U19" s="11">
        <f t="shared" si="2"/>
        <v>0</v>
      </c>
      <c r="V19" s="11">
        <f t="shared" si="2"/>
        <v>0</v>
      </c>
      <c r="W19" s="11">
        <f t="shared" si="2"/>
        <v>0</v>
      </c>
      <c r="X19" s="11">
        <f t="shared" si="2"/>
        <v>0</v>
      </c>
      <c r="Y19" s="10">
        <f t="shared" si="2"/>
        <v>0</v>
      </c>
    </row>
    <row r="20" spans="1:189" s="12" customFormat="1" ht="17.25" customHeight="1" x14ac:dyDescent="0.2">
      <c r="A20" s="85" t="s">
        <v>5</v>
      </c>
      <c r="B20" s="39"/>
      <c r="C20" s="39"/>
      <c r="D20" s="39"/>
      <c r="E20" s="39"/>
      <c r="F20" s="39"/>
      <c r="G20" s="39"/>
      <c r="H20" s="39"/>
      <c r="I20" s="39"/>
      <c r="J20" s="39"/>
      <c r="K20" s="39"/>
      <c r="L20" s="39"/>
      <c r="M20" s="39"/>
      <c r="N20" s="39"/>
      <c r="O20" s="39"/>
      <c r="P20" s="40"/>
      <c r="Q20" s="40"/>
      <c r="R20" s="40"/>
      <c r="S20" s="40"/>
      <c r="T20" s="40"/>
      <c r="U20" s="40"/>
      <c r="V20" s="40"/>
      <c r="W20" s="40"/>
      <c r="X20" s="40"/>
      <c r="Y20" s="40"/>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row>
    <row r="21" spans="1:189" ht="22.5" customHeight="1" x14ac:dyDescent="0.2">
      <c r="B21" s="7"/>
      <c r="C21" s="7"/>
      <c r="D21" s="7"/>
      <c r="E21" s="7"/>
      <c r="F21" s="7"/>
      <c r="G21" s="7"/>
      <c r="H21" s="7"/>
      <c r="I21" s="7"/>
      <c r="J21" s="7"/>
      <c r="K21" s="7"/>
      <c r="L21" s="7"/>
      <c r="M21" s="7"/>
      <c r="O21" s="7"/>
      <c r="P21" s="7"/>
      <c r="Q21" s="7"/>
      <c r="R21" s="7"/>
      <c r="S21" s="7"/>
      <c r="T21" s="7"/>
      <c r="U21" s="7"/>
      <c r="V21" s="7"/>
      <c r="W21" s="7"/>
      <c r="X21" s="7"/>
      <c r="Y21" s="7"/>
    </row>
    <row r="22" spans="1:189" s="2" customFormat="1" ht="15.75" x14ac:dyDescent="0.25">
      <c r="A22" s="80" t="s">
        <v>8</v>
      </c>
      <c r="B22" s="158" t="s">
        <v>66</v>
      </c>
      <c r="C22" s="159"/>
      <c r="D22" s="159"/>
      <c r="E22" s="159"/>
      <c r="F22" s="159"/>
      <c r="G22" s="159"/>
      <c r="H22" s="159"/>
      <c r="I22" s="159"/>
      <c r="J22" s="159"/>
      <c r="K22" s="159"/>
      <c r="L22" s="159"/>
      <c r="M22" s="159"/>
      <c r="N22" s="159"/>
      <c r="O22" s="159"/>
      <c r="P22" s="159"/>
      <c r="Q22" s="159"/>
      <c r="R22" s="159"/>
      <c r="S22" s="6"/>
      <c r="T22" s="6"/>
      <c r="U22" s="6"/>
      <c r="V22" s="6"/>
      <c r="W22" s="6"/>
      <c r="X22" s="6"/>
      <c r="Y22" s="6"/>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row>
    <row r="23" spans="1:189" s="2" customFormat="1" ht="22.5" customHeight="1" x14ac:dyDescent="0.25">
      <c r="A23" s="77" t="s">
        <v>10</v>
      </c>
      <c r="B23" s="5"/>
      <c r="C23" s="5"/>
      <c r="D23" s="5"/>
      <c r="E23" s="5"/>
      <c r="F23" s="5"/>
      <c r="G23" s="5"/>
      <c r="H23" s="5"/>
      <c r="I23" s="5"/>
      <c r="J23" s="5"/>
      <c r="K23" s="5"/>
      <c r="L23" s="5"/>
      <c r="M23" s="5"/>
      <c r="N23" s="5"/>
      <c r="O23" s="5"/>
      <c r="P23" s="42"/>
      <c r="Q23" s="5"/>
      <c r="R23" s="5"/>
      <c r="S23" s="5"/>
      <c r="T23" s="5"/>
      <c r="U23" s="5"/>
      <c r="V23" s="5"/>
      <c r="W23" s="5"/>
      <c r="X23" s="5"/>
      <c r="Y23" s="5"/>
      <c r="Z23" s="23"/>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row>
    <row r="24" spans="1:189" s="2" customFormat="1" x14ac:dyDescent="0.2">
      <c r="A24" s="78" t="s">
        <v>37</v>
      </c>
      <c r="B24" s="61">
        <f>B19</f>
        <v>0</v>
      </c>
      <c r="C24" s="61">
        <f t="shared" ref="C24:Y24" si="3">C19</f>
        <v>0</v>
      </c>
      <c r="D24" s="61">
        <f t="shared" si="3"/>
        <v>0</v>
      </c>
      <c r="E24" s="61">
        <f t="shared" si="3"/>
        <v>0</v>
      </c>
      <c r="F24" s="61">
        <f t="shared" si="3"/>
        <v>0</v>
      </c>
      <c r="G24" s="61">
        <f t="shared" si="3"/>
        <v>0</v>
      </c>
      <c r="H24" s="61">
        <f t="shared" si="3"/>
        <v>0</v>
      </c>
      <c r="I24" s="61">
        <f t="shared" si="3"/>
        <v>0</v>
      </c>
      <c r="J24" s="61">
        <f t="shared" si="3"/>
        <v>0</v>
      </c>
      <c r="K24" s="61">
        <f t="shared" si="3"/>
        <v>0</v>
      </c>
      <c r="L24" s="61">
        <f t="shared" si="3"/>
        <v>0</v>
      </c>
      <c r="M24" s="61">
        <f t="shared" si="3"/>
        <v>0</v>
      </c>
      <c r="N24" s="61">
        <f t="shared" si="3"/>
        <v>0</v>
      </c>
      <c r="O24" s="61">
        <f t="shared" si="3"/>
        <v>0</v>
      </c>
      <c r="P24" s="61">
        <f t="shared" si="3"/>
        <v>0</v>
      </c>
      <c r="Q24" s="61">
        <f t="shared" si="3"/>
        <v>0</v>
      </c>
      <c r="R24" s="61">
        <f t="shared" si="3"/>
        <v>0</v>
      </c>
      <c r="S24" s="61">
        <f t="shared" si="3"/>
        <v>0</v>
      </c>
      <c r="T24" s="61">
        <f t="shared" si="3"/>
        <v>0</v>
      </c>
      <c r="U24" s="61">
        <f t="shared" si="3"/>
        <v>0</v>
      </c>
      <c r="V24" s="61">
        <f t="shared" si="3"/>
        <v>0</v>
      </c>
      <c r="W24" s="61">
        <f t="shared" si="3"/>
        <v>0</v>
      </c>
      <c r="X24" s="61">
        <f t="shared" si="3"/>
        <v>0</v>
      </c>
      <c r="Y24" s="61">
        <f t="shared" si="3"/>
        <v>0</v>
      </c>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row>
    <row r="25" spans="1:189" s="2" customFormat="1" x14ac:dyDescent="0.2">
      <c r="A25" s="81" t="s">
        <v>7</v>
      </c>
      <c r="B25" s="61" t="str">
        <f>IF(B3="","",IF(B3="Feb",28,IF(OR(B3="Apr",B3="Jun"),30,IF(OR(B3="Sep",B3="Nov"),30,31))))</f>
        <v/>
      </c>
      <c r="C25" s="62" t="str">
        <f t="shared" ref="C25:Y25" si="4">IF(C3="","",IF(C3="Feb",B25+28,IF(OR(C3="Apr",C3="Jun"),B25+30,IF(OR(C3="Sep",C3="Nov"),B25+30,B25+31))))</f>
        <v/>
      </c>
      <c r="D25" s="62" t="str">
        <f t="shared" si="4"/>
        <v/>
      </c>
      <c r="E25" s="62" t="str">
        <f t="shared" si="4"/>
        <v/>
      </c>
      <c r="F25" s="62" t="str">
        <f t="shared" si="4"/>
        <v/>
      </c>
      <c r="G25" s="62" t="str">
        <f t="shared" si="4"/>
        <v/>
      </c>
      <c r="H25" s="62" t="str">
        <f t="shared" si="4"/>
        <v/>
      </c>
      <c r="I25" s="62" t="str">
        <f t="shared" si="4"/>
        <v/>
      </c>
      <c r="J25" s="62" t="str">
        <f t="shared" si="4"/>
        <v/>
      </c>
      <c r="K25" s="62" t="str">
        <f t="shared" si="4"/>
        <v/>
      </c>
      <c r="L25" s="62" t="str">
        <f t="shared" si="4"/>
        <v/>
      </c>
      <c r="M25" s="62" t="str">
        <f t="shared" si="4"/>
        <v/>
      </c>
      <c r="N25" s="62" t="str">
        <f t="shared" si="4"/>
        <v/>
      </c>
      <c r="O25" s="62" t="str">
        <f t="shared" si="4"/>
        <v/>
      </c>
      <c r="P25" s="62" t="str">
        <f t="shared" si="4"/>
        <v/>
      </c>
      <c r="Q25" s="62" t="str">
        <f t="shared" si="4"/>
        <v/>
      </c>
      <c r="R25" s="62" t="str">
        <f t="shared" si="4"/>
        <v/>
      </c>
      <c r="S25" s="62" t="str">
        <f t="shared" si="4"/>
        <v/>
      </c>
      <c r="T25" s="62" t="str">
        <f t="shared" si="4"/>
        <v/>
      </c>
      <c r="U25" s="62" t="str">
        <f t="shared" si="4"/>
        <v/>
      </c>
      <c r="V25" s="62" t="str">
        <f t="shared" si="4"/>
        <v/>
      </c>
      <c r="W25" s="62" t="str">
        <f t="shared" si="4"/>
        <v/>
      </c>
      <c r="X25" s="62" t="str">
        <f t="shared" si="4"/>
        <v/>
      </c>
      <c r="Y25" s="62" t="str">
        <f t="shared" si="4"/>
        <v/>
      </c>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row>
    <row r="26" spans="1:189" s="2" customFormat="1" x14ac:dyDescent="0.2">
      <c r="A26" s="78" t="s">
        <v>9</v>
      </c>
      <c r="B26" s="63" t="str">
        <f t="shared" ref="B26:Y26" si="5">IF(OR(B12=0,B13=0),"",IF(((B24*0.9235)/B13)&gt;=B12,"YES","NO"))</f>
        <v/>
      </c>
      <c r="C26" s="63" t="str">
        <f t="shared" si="5"/>
        <v/>
      </c>
      <c r="D26" s="63" t="str">
        <f t="shared" si="5"/>
        <v/>
      </c>
      <c r="E26" s="63" t="str">
        <f t="shared" si="5"/>
        <v/>
      </c>
      <c r="F26" s="63" t="str">
        <f t="shared" si="5"/>
        <v/>
      </c>
      <c r="G26" s="63" t="str">
        <f t="shared" si="5"/>
        <v/>
      </c>
      <c r="H26" s="63" t="str">
        <f t="shared" si="5"/>
        <v/>
      </c>
      <c r="I26" s="63" t="str">
        <f t="shared" si="5"/>
        <v/>
      </c>
      <c r="J26" s="63" t="str">
        <f t="shared" si="5"/>
        <v/>
      </c>
      <c r="K26" s="63" t="str">
        <f t="shared" si="5"/>
        <v/>
      </c>
      <c r="L26" s="63" t="str">
        <f t="shared" si="5"/>
        <v/>
      </c>
      <c r="M26" s="63" t="str">
        <f t="shared" si="5"/>
        <v/>
      </c>
      <c r="N26" s="63" t="str">
        <f t="shared" si="5"/>
        <v/>
      </c>
      <c r="O26" s="63" t="str">
        <f t="shared" si="5"/>
        <v/>
      </c>
      <c r="P26" s="63" t="str">
        <f t="shared" si="5"/>
        <v/>
      </c>
      <c r="Q26" s="63" t="str">
        <f t="shared" si="5"/>
        <v/>
      </c>
      <c r="R26" s="63" t="str">
        <f t="shared" si="5"/>
        <v/>
      </c>
      <c r="S26" s="63" t="str">
        <f t="shared" si="5"/>
        <v/>
      </c>
      <c r="T26" s="63" t="str">
        <f t="shared" si="5"/>
        <v/>
      </c>
      <c r="U26" s="63" t="str">
        <f t="shared" si="5"/>
        <v/>
      </c>
      <c r="V26" s="63" t="str">
        <f t="shared" si="5"/>
        <v/>
      </c>
      <c r="W26" s="63" t="str">
        <f t="shared" si="5"/>
        <v/>
      </c>
      <c r="X26" s="63" t="str">
        <f t="shared" si="5"/>
        <v/>
      </c>
      <c r="Y26" s="63" t="str">
        <f t="shared" si="5"/>
        <v/>
      </c>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row>
    <row r="27" spans="1:189" s="2" customFormat="1" ht="12.75" customHeight="1" x14ac:dyDescent="0.2">
      <c r="A27" s="82" t="s">
        <v>77</v>
      </c>
      <c r="B27" s="64">
        <v>0</v>
      </c>
      <c r="C27" s="65">
        <f>IF(OR(C25&lt;168,B29=""),0,IF(OR(B29="Stability-Wage",B29="x"),IF(C26="YES",B27+1,IF(C26="NO",B27,B27))))</f>
        <v>0</v>
      </c>
      <c r="D27" s="65">
        <f t="shared" ref="D27:Y27" si="6">IF(OR(D25&lt;168,C29=""),0,IF(OR(C29="Stability-Wage",C29="x"),IF(D26="YES",C27+1,IF(D26="NO",C27,C27))))</f>
        <v>0</v>
      </c>
      <c r="E27" s="65">
        <f t="shared" si="6"/>
        <v>0</v>
      </c>
      <c r="F27" s="65">
        <f t="shared" si="6"/>
        <v>0</v>
      </c>
      <c r="G27" s="65">
        <f t="shared" si="6"/>
        <v>0</v>
      </c>
      <c r="H27" s="65">
        <f t="shared" si="6"/>
        <v>0</v>
      </c>
      <c r="I27" s="65">
        <f t="shared" si="6"/>
        <v>0</v>
      </c>
      <c r="J27" s="65">
        <f t="shared" si="6"/>
        <v>0</v>
      </c>
      <c r="K27" s="65">
        <f t="shared" si="6"/>
        <v>0</v>
      </c>
      <c r="L27" s="65">
        <f t="shared" si="6"/>
        <v>0</v>
      </c>
      <c r="M27" s="65">
        <f t="shared" si="6"/>
        <v>0</v>
      </c>
      <c r="N27" s="65">
        <f t="shared" si="6"/>
        <v>0</v>
      </c>
      <c r="O27" s="65">
        <f t="shared" si="6"/>
        <v>0</v>
      </c>
      <c r="P27" s="65">
        <f t="shared" si="6"/>
        <v>0</v>
      </c>
      <c r="Q27" s="65">
        <f t="shared" si="6"/>
        <v>0</v>
      </c>
      <c r="R27" s="65">
        <f t="shared" si="6"/>
        <v>0</v>
      </c>
      <c r="S27" s="65">
        <f t="shared" si="6"/>
        <v>0</v>
      </c>
      <c r="T27" s="65">
        <f t="shared" si="6"/>
        <v>0</v>
      </c>
      <c r="U27" s="65">
        <f t="shared" si="6"/>
        <v>0</v>
      </c>
      <c r="V27" s="65">
        <f t="shared" si="6"/>
        <v>0</v>
      </c>
      <c r="W27" s="65">
        <f t="shared" si="6"/>
        <v>0</v>
      </c>
      <c r="X27" s="65">
        <f t="shared" si="6"/>
        <v>0</v>
      </c>
      <c r="Y27" s="65">
        <f t="shared" si="6"/>
        <v>0</v>
      </c>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row>
    <row r="28" spans="1:189" s="2" customFormat="1" x14ac:dyDescent="0.2">
      <c r="A28" s="82" t="s">
        <v>76</v>
      </c>
      <c r="B28" s="66" t="str">
        <f t="shared" ref="B28:M28" si="7">IF(AND(B25&gt;168,B26="YES"),"Yes","")</f>
        <v/>
      </c>
      <c r="C28" s="67" t="str">
        <f t="shared" si="7"/>
        <v/>
      </c>
      <c r="D28" s="67" t="str">
        <f t="shared" si="7"/>
        <v/>
      </c>
      <c r="E28" s="67" t="str">
        <f t="shared" si="7"/>
        <v/>
      </c>
      <c r="F28" s="67" t="str">
        <f t="shared" si="7"/>
        <v/>
      </c>
      <c r="G28" s="67" t="str">
        <f t="shared" si="7"/>
        <v/>
      </c>
      <c r="H28" s="67" t="str">
        <f t="shared" si="7"/>
        <v/>
      </c>
      <c r="I28" s="67" t="str">
        <f t="shared" si="7"/>
        <v/>
      </c>
      <c r="J28" s="67" t="str">
        <f t="shared" si="7"/>
        <v/>
      </c>
      <c r="K28" s="67" t="str">
        <f t="shared" si="7"/>
        <v/>
      </c>
      <c r="L28" s="67" t="str">
        <f t="shared" si="7"/>
        <v/>
      </c>
      <c r="M28" s="67" t="str">
        <f t="shared" si="7"/>
        <v/>
      </c>
      <c r="N28" s="67" t="str">
        <f t="shared" ref="N28:Y28" si="8">IF(AND(N25&gt;168,N26="YES"),"Yes","")</f>
        <v/>
      </c>
      <c r="O28" s="67" t="str">
        <f t="shared" si="8"/>
        <v/>
      </c>
      <c r="P28" s="67" t="str">
        <f t="shared" si="8"/>
        <v/>
      </c>
      <c r="Q28" s="67" t="str">
        <f t="shared" si="8"/>
        <v/>
      </c>
      <c r="R28" s="67" t="str">
        <f t="shared" si="8"/>
        <v/>
      </c>
      <c r="S28" s="67" t="str">
        <f t="shared" si="8"/>
        <v/>
      </c>
      <c r="T28" s="67" t="str">
        <f t="shared" si="8"/>
        <v/>
      </c>
      <c r="U28" s="67" t="str">
        <f t="shared" si="8"/>
        <v/>
      </c>
      <c r="V28" s="67" t="str">
        <f t="shared" si="8"/>
        <v/>
      </c>
      <c r="W28" s="67" t="str">
        <f t="shared" si="8"/>
        <v/>
      </c>
      <c r="X28" s="67" t="str">
        <f t="shared" si="8"/>
        <v/>
      </c>
      <c r="Y28" s="67" t="str">
        <f t="shared" si="8"/>
        <v/>
      </c>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row>
    <row r="29" spans="1:189" s="16" customFormat="1" ht="22.9" customHeight="1" x14ac:dyDescent="0.2">
      <c r="A29" s="108" t="s">
        <v>15</v>
      </c>
      <c r="B29" s="68"/>
      <c r="C29" s="69"/>
      <c r="D29" s="69"/>
      <c r="E29" s="69"/>
      <c r="F29" s="69"/>
      <c r="G29" s="113" t="str">
        <f t="shared" ref="G29:Y29" si="9">IF(OR(F29="Stability-Wage",F29="x"),"x",IF(AND(G9="Yes",G28="Yes"),"Stability-Wage",""))</f>
        <v/>
      </c>
      <c r="H29" s="113" t="str">
        <f t="shared" si="9"/>
        <v/>
      </c>
      <c r="I29" s="113" t="str">
        <f t="shared" si="9"/>
        <v/>
      </c>
      <c r="J29" s="113" t="str">
        <f t="shared" si="9"/>
        <v/>
      </c>
      <c r="K29" s="113" t="str">
        <f t="shared" si="9"/>
        <v/>
      </c>
      <c r="L29" s="113" t="str">
        <f t="shared" si="9"/>
        <v/>
      </c>
      <c r="M29" s="113" t="str">
        <f t="shared" si="9"/>
        <v/>
      </c>
      <c r="N29" s="113" t="str">
        <f t="shared" si="9"/>
        <v/>
      </c>
      <c r="O29" s="113" t="str">
        <f t="shared" si="9"/>
        <v/>
      </c>
      <c r="P29" s="113" t="str">
        <f t="shared" si="9"/>
        <v/>
      </c>
      <c r="Q29" s="113" t="str">
        <f t="shared" si="9"/>
        <v/>
      </c>
      <c r="R29" s="113" t="str">
        <f t="shared" si="9"/>
        <v/>
      </c>
      <c r="S29" s="113" t="str">
        <f t="shared" si="9"/>
        <v/>
      </c>
      <c r="T29" s="113" t="str">
        <f t="shared" si="9"/>
        <v/>
      </c>
      <c r="U29" s="113" t="str">
        <f t="shared" si="9"/>
        <v/>
      </c>
      <c r="V29" s="113" t="str">
        <f t="shared" si="9"/>
        <v/>
      </c>
      <c r="W29" s="113" t="str">
        <f t="shared" si="9"/>
        <v/>
      </c>
      <c r="X29" s="113" t="str">
        <f t="shared" si="9"/>
        <v/>
      </c>
      <c r="Y29" s="113" t="str">
        <f t="shared" si="9"/>
        <v/>
      </c>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row>
    <row r="30" spans="1:189" s="17" customFormat="1" ht="22.9" customHeight="1" x14ac:dyDescent="0.2">
      <c r="A30" s="110" t="s">
        <v>12</v>
      </c>
      <c r="B30" s="70"/>
      <c r="C30" s="70"/>
      <c r="D30" s="70"/>
      <c r="E30" s="70"/>
      <c r="F30" s="70"/>
      <c r="G30" s="114"/>
      <c r="H30" s="114"/>
      <c r="I30" s="114"/>
      <c r="J30" s="115" t="str">
        <f t="shared" ref="J30:Y30" si="10">IF(J48="NO","",IF(OR(I30="Closure-Wage",I30="x"),"x",IF(AND(J27&gt;=3,J9="YES"),"Closure-Wage","")))</f>
        <v/>
      </c>
      <c r="K30" s="115" t="str">
        <f t="shared" si="10"/>
        <v/>
      </c>
      <c r="L30" s="115" t="str">
        <f t="shared" si="10"/>
        <v/>
      </c>
      <c r="M30" s="115" t="str">
        <f t="shared" si="10"/>
        <v/>
      </c>
      <c r="N30" s="115" t="str">
        <f t="shared" si="10"/>
        <v/>
      </c>
      <c r="O30" s="115" t="str">
        <f t="shared" si="10"/>
        <v/>
      </c>
      <c r="P30" s="115" t="str">
        <f t="shared" si="10"/>
        <v/>
      </c>
      <c r="Q30" s="115" t="str">
        <f t="shared" si="10"/>
        <v/>
      </c>
      <c r="R30" s="115" t="str">
        <f t="shared" si="10"/>
        <v/>
      </c>
      <c r="S30" s="115" t="str">
        <f t="shared" si="10"/>
        <v/>
      </c>
      <c r="T30" s="115" t="str">
        <f t="shared" si="10"/>
        <v/>
      </c>
      <c r="U30" s="115" t="str">
        <f t="shared" si="10"/>
        <v/>
      </c>
      <c r="V30" s="115" t="str">
        <f t="shared" si="10"/>
        <v/>
      </c>
      <c r="W30" s="115" t="str">
        <f t="shared" si="10"/>
        <v/>
      </c>
      <c r="X30" s="115" t="str">
        <f t="shared" si="10"/>
        <v/>
      </c>
      <c r="Y30" s="115" t="str">
        <f t="shared" si="10"/>
        <v/>
      </c>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row>
    <row r="31" spans="1:189" s="2" customFormat="1" ht="18.75" customHeight="1" x14ac:dyDescent="0.2">
      <c r="A31" s="1"/>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row>
    <row r="32" spans="1:189" s="2" customFormat="1" ht="15.75" x14ac:dyDescent="0.25">
      <c r="A32" s="77" t="s">
        <v>11</v>
      </c>
      <c r="B32" s="3"/>
      <c r="C32" s="3"/>
      <c r="D32" s="3"/>
      <c r="E32" s="3"/>
      <c r="F32" s="3"/>
      <c r="G32" s="3"/>
      <c r="H32" s="3"/>
      <c r="I32" s="3"/>
      <c r="J32" s="3"/>
      <c r="K32" s="3"/>
      <c r="L32" s="3"/>
      <c r="M32" s="3"/>
      <c r="N32" s="8"/>
      <c r="O32" s="8"/>
      <c r="P32" s="8"/>
      <c r="Q32" s="8"/>
      <c r="R32" s="8"/>
      <c r="S32" s="8"/>
      <c r="T32" s="8"/>
      <c r="U32" s="8"/>
      <c r="V32" s="8"/>
      <c r="W32" s="8"/>
      <c r="X32" s="8"/>
      <c r="Y32" s="8"/>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row>
    <row r="33" spans="1:189" s="2" customFormat="1" x14ac:dyDescent="0.2">
      <c r="A33" s="78" t="s">
        <v>17</v>
      </c>
      <c r="B33" s="71">
        <f>B20</f>
        <v>0</v>
      </c>
      <c r="C33" s="71">
        <f t="shared" ref="C33:Y33" si="11">C20</f>
        <v>0</v>
      </c>
      <c r="D33" s="71">
        <f t="shared" si="11"/>
        <v>0</v>
      </c>
      <c r="E33" s="71">
        <f t="shared" si="11"/>
        <v>0</v>
      </c>
      <c r="F33" s="71">
        <f t="shared" si="11"/>
        <v>0</v>
      </c>
      <c r="G33" s="71">
        <f t="shared" si="11"/>
        <v>0</v>
      </c>
      <c r="H33" s="71">
        <f t="shared" si="11"/>
        <v>0</v>
      </c>
      <c r="I33" s="71">
        <f t="shared" si="11"/>
        <v>0</v>
      </c>
      <c r="J33" s="71">
        <f t="shared" si="11"/>
        <v>0</v>
      </c>
      <c r="K33" s="71">
        <f t="shared" si="11"/>
        <v>0</v>
      </c>
      <c r="L33" s="71">
        <f t="shared" si="11"/>
        <v>0</v>
      </c>
      <c r="M33" s="71">
        <f t="shared" si="11"/>
        <v>0</v>
      </c>
      <c r="N33" s="71">
        <f t="shared" si="11"/>
        <v>0</v>
      </c>
      <c r="O33" s="71">
        <f t="shared" si="11"/>
        <v>0</v>
      </c>
      <c r="P33" s="71">
        <f t="shared" si="11"/>
        <v>0</v>
      </c>
      <c r="Q33" s="71">
        <f t="shared" si="11"/>
        <v>0</v>
      </c>
      <c r="R33" s="71">
        <f t="shared" si="11"/>
        <v>0</v>
      </c>
      <c r="S33" s="71">
        <f t="shared" si="11"/>
        <v>0</v>
      </c>
      <c r="T33" s="71">
        <f t="shared" si="11"/>
        <v>0</v>
      </c>
      <c r="U33" s="71">
        <f t="shared" si="11"/>
        <v>0</v>
      </c>
      <c r="V33" s="71">
        <f t="shared" si="11"/>
        <v>0</v>
      </c>
      <c r="W33" s="71">
        <f t="shared" si="11"/>
        <v>0</v>
      </c>
      <c r="X33" s="71">
        <f t="shared" si="11"/>
        <v>0</v>
      </c>
      <c r="Y33" s="71">
        <f t="shared" si="11"/>
        <v>0</v>
      </c>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22"/>
      <c r="GC33" s="22"/>
      <c r="GD33" s="22"/>
      <c r="GE33" s="22"/>
      <c r="GF33" s="22"/>
      <c r="GG33" s="22"/>
    </row>
    <row r="34" spans="1:189" s="2" customFormat="1" x14ac:dyDescent="0.2">
      <c r="A34" s="78" t="s">
        <v>81</v>
      </c>
      <c r="B34" s="61" t="str">
        <f>IF(B18="","",B18)</f>
        <v/>
      </c>
      <c r="C34" s="62" t="str">
        <f>IF(C18="","",SUM($B18:C18)/2)</f>
        <v/>
      </c>
      <c r="D34" s="62" t="str">
        <f>IF(D18="","",SUM($B18:D18)/3)</f>
        <v/>
      </c>
      <c r="E34" s="62" t="str">
        <f>IF(E18="","",SUM($B18:E18)/4)</f>
        <v/>
      </c>
      <c r="F34" s="62" t="str">
        <f>IF(F18="","",SUM($B18:F18)/5)</f>
        <v/>
      </c>
      <c r="G34" s="62" t="str">
        <f>IF(G18="","",SUM($B18:G18)/6)</f>
        <v/>
      </c>
      <c r="H34" s="62" t="str">
        <f>IF(H18="","",SUM($B18:H18)/7)</f>
        <v/>
      </c>
      <c r="I34" s="62" t="str">
        <f>IF(I18="","",SUM($B18:I18)/8)</f>
        <v/>
      </c>
      <c r="J34" s="62" t="str">
        <f>IF(J18="","",SUM($B18:J18)/9)</f>
        <v/>
      </c>
      <c r="K34" s="62" t="str">
        <f>IF(K18="","",SUM($B18:K18)/10)</f>
        <v/>
      </c>
      <c r="L34" s="62" t="str">
        <f>IF(L18="","",SUM($B18:L18)/11)</f>
        <v/>
      </c>
      <c r="M34" s="62" t="str">
        <f>IF(M18="","",SUM($B18:M18)/12)</f>
        <v/>
      </c>
      <c r="N34" s="62" t="str">
        <f>IF(N18="","",SUM($B18:N18)/13)</f>
        <v/>
      </c>
      <c r="O34" s="62" t="str">
        <f>IF(O18="","",SUM($B18:O18)/14)</f>
        <v/>
      </c>
      <c r="P34" s="62" t="str">
        <f>IF(P18="","",SUM($B18:P18)/15)</f>
        <v/>
      </c>
      <c r="Q34" s="62" t="str">
        <f>IF(Q18="","",SUM($B18:Q18)/16)</f>
        <v/>
      </c>
      <c r="R34" s="62" t="str">
        <f>IF(R18="","",SUM($B18:R18)/17)</f>
        <v/>
      </c>
      <c r="S34" s="62" t="str">
        <f>IF(S18="","",SUM($B18:S18)/18)</f>
        <v/>
      </c>
      <c r="T34" s="62" t="str">
        <f>IF(T18="","",SUM($B18:T18)/19)</f>
        <v/>
      </c>
      <c r="U34" s="62" t="str">
        <f>IF(U18="","",SUM($B18:U18)/20)</f>
        <v/>
      </c>
      <c r="V34" s="62" t="str">
        <f>IF(V18="","",SUM($B18:V18)/21)</f>
        <v/>
      </c>
      <c r="W34" s="62" t="str">
        <f>IF(W18="","",SUM($B18:W18)/22)</f>
        <v/>
      </c>
      <c r="X34" s="62" t="str">
        <f>IF(X18="","",SUM($B18:X18)/23)</f>
        <v/>
      </c>
      <c r="Y34" s="62" t="str">
        <f>IF(Y18="","",SUM($B18:Y18)/24)</f>
        <v/>
      </c>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row>
    <row r="35" spans="1:189" s="2" customFormat="1" x14ac:dyDescent="0.2">
      <c r="A35" s="78" t="s">
        <v>80</v>
      </c>
      <c r="B35" s="61" t="str">
        <f>IF(B34="","",B34*3)</f>
        <v/>
      </c>
      <c r="C35" s="62" t="str">
        <f>IF(C34="","",C34*3)</f>
        <v/>
      </c>
      <c r="D35" s="62" t="str">
        <f>IF(D34="","",D34*3)</f>
        <v/>
      </c>
      <c r="E35" s="62" t="str">
        <f t="shared" ref="E35:Y35" si="12">IF(E34="","",E34*3)</f>
        <v/>
      </c>
      <c r="F35" s="62" t="str">
        <f t="shared" si="12"/>
        <v/>
      </c>
      <c r="G35" s="62" t="str">
        <f t="shared" si="12"/>
        <v/>
      </c>
      <c r="H35" s="62" t="str">
        <f t="shared" si="12"/>
        <v/>
      </c>
      <c r="I35" s="62" t="str">
        <f t="shared" si="12"/>
        <v/>
      </c>
      <c r="J35" s="62" t="str">
        <f t="shared" si="12"/>
        <v/>
      </c>
      <c r="K35" s="62" t="str">
        <f t="shared" si="12"/>
        <v/>
      </c>
      <c r="L35" s="62" t="str">
        <f t="shared" si="12"/>
        <v/>
      </c>
      <c r="M35" s="62" t="str">
        <f t="shared" si="12"/>
        <v/>
      </c>
      <c r="N35" s="62" t="str">
        <f t="shared" si="12"/>
        <v/>
      </c>
      <c r="O35" s="62" t="str">
        <f t="shared" si="12"/>
        <v/>
      </c>
      <c r="P35" s="62" t="str">
        <f t="shared" si="12"/>
        <v/>
      </c>
      <c r="Q35" s="62" t="str">
        <f t="shared" si="12"/>
        <v/>
      </c>
      <c r="R35" s="62" t="str">
        <f t="shared" si="12"/>
        <v/>
      </c>
      <c r="S35" s="62" t="str">
        <f t="shared" si="12"/>
        <v/>
      </c>
      <c r="T35" s="62" t="str">
        <f t="shared" si="12"/>
        <v/>
      </c>
      <c r="U35" s="62" t="str">
        <f t="shared" si="12"/>
        <v/>
      </c>
      <c r="V35" s="62" t="str">
        <f t="shared" si="12"/>
        <v/>
      </c>
      <c r="W35" s="62" t="str">
        <f t="shared" si="12"/>
        <v/>
      </c>
      <c r="X35" s="62" t="str">
        <f t="shared" si="12"/>
        <v/>
      </c>
      <c r="Y35" s="62" t="str">
        <f t="shared" si="12"/>
        <v/>
      </c>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row>
    <row r="36" spans="1:189" s="2" customFormat="1" x14ac:dyDescent="0.2">
      <c r="A36" s="79" t="s">
        <v>62</v>
      </c>
      <c r="B36" s="72"/>
      <c r="C36" s="73" t="str">
        <f>IF(C26="","",IF(OR(C29="Stability-Wage",C29="x"),"Yes","No"))</f>
        <v/>
      </c>
      <c r="D36" s="73" t="str">
        <f t="shared" ref="D36:Y36" si="13">IF(D26="","",IF(OR(D29="Stability-Wage",D29="x"),"Yes","No"))</f>
        <v/>
      </c>
      <c r="E36" s="73" t="str">
        <f t="shared" si="13"/>
        <v/>
      </c>
      <c r="F36" s="73" t="str">
        <f t="shared" si="13"/>
        <v/>
      </c>
      <c r="G36" s="73" t="str">
        <f t="shared" si="13"/>
        <v/>
      </c>
      <c r="H36" s="73" t="str">
        <f t="shared" si="13"/>
        <v/>
      </c>
      <c r="I36" s="73" t="str">
        <f t="shared" si="13"/>
        <v/>
      </c>
      <c r="J36" s="73" t="str">
        <f t="shared" si="13"/>
        <v/>
      </c>
      <c r="K36" s="73" t="str">
        <f t="shared" si="13"/>
        <v/>
      </c>
      <c r="L36" s="73" t="str">
        <f t="shared" si="13"/>
        <v/>
      </c>
      <c r="M36" s="73" t="str">
        <f t="shared" si="13"/>
        <v/>
      </c>
      <c r="N36" s="73" t="str">
        <f t="shared" si="13"/>
        <v/>
      </c>
      <c r="O36" s="73" t="str">
        <f t="shared" si="13"/>
        <v/>
      </c>
      <c r="P36" s="73" t="str">
        <f t="shared" si="13"/>
        <v/>
      </c>
      <c r="Q36" s="73" t="str">
        <f t="shared" si="13"/>
        <v/>
      </c>
      <c r="R36" s="73" t="str">
        <f t="shared" si="13"/>
        <v/>
      </c>
      <c r="S36" s="73" t="str">
        <f t="shared" si="13"/>
        <v/>
      </c>
      <c r="T36" s="73" t="str">
        <f t="shared" si="13"/>
        <v/>
      </c>
      <c r="U36" s="73" t="str">
        <f t="shared" si="13"/>
        <v/>
      </c>
      <c r="V36" s="73" t="str">
        <f t="shared" si="13"/>
        <v/>
      </c>
      <c r="W36" s="73" t="str">
        <f t="shared" si="13"/>
        <v/>
      </c>
      <c r="X36" s="73" t="str">
        <f t="shared" si="13"/>
        <v/>
      </c>
      <c r="Y36" s="73" t="str">
        <f t="shared" si="13"/>
        <v/>
      </c>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row>
    <row r="37" spans="1:189" s="16" customFormat="1" ht="24" customHeight="1" x14ac:dyDescent="0.2">
      <c r="A37" s="108" t="s">
        <v>14</v>
      </c>
      <c r="B37" s="74"/>
      <c r="C37" s="75"/>
      <c r="D37" s="75"/>
      <c r="E37" s="75"/>
      <c r="F37" s="75"/>
      <c r="G37" s="116" t="str">
        <f t="shared" ref="G37:Y37" si="14">IF(OR(F37="Stability-Cash",F37="x"),"x",IF(AND(G9="YES",G33&gt;=G34),"Stability-Cash",""))</f>
        <v/>
      </c>
      <c r="H37" s="116" t="str">
        <f t="shared" si="14"/>
        <v/>
      </c>
      <c r="I37" s="116" t="str">
        <f t="shared" si="14"/>
        <v/>
      </c>
      <c r="J37" s="116" t="str">
        <f t="shared" si="14"/>
        <v/>
      </c>
      <c r="K37" s="116" t="str">
        <f t="shared" si="14"/>
        <v/>
      </c>
      <c r="L37" s="116" t="str">
        <f t="shared" si="14"/>
        <v/>
      </c>
      <c r="M37" s="116" t="str">
        <f t="shared" si="14"/>
        <v/>
      </c>
      <c r="N37" s="116" t="str">
        <f t="shared" si="14"/>
        <v/>
      </c>
      <c r="O37" s="116" t="str">
        <f t="shared" si="14"/>
        <v/>
      </c>
      <c r="P37" s="116" t="str">
        <f t="shared" si="14"/>
        <v/>
      </c>
      <c r="Q37" s="116" t="str">
        <f t="shared" si="14"/>
        <v/>
      </c>
      <c r="R37" s="116" t="str">
        <f t="shared" si="14"/>
        <v/>
      </c>
      <c r="S37" s="116" t="str">
        <f t="shared" si="14"/>
        <v/>
      </c>
      <c r="T37" s="116" t="str">
        <f t="shared" si="14"/>
        <v/>
      </c>
      <c r="U37" s="116" t="str">
        <f t="shared" si="14"/>
        <v/>
      </c>
      <c r="V37" s="116" t="str">
        <f t="shared" si="14"/>
        <v/>
      </c>
      <c r="W37" s="116" t="str">
        <f t="shared" si="14"/>
        <v/>
      </c>
      <c r="X37" s="116" t="str">
        <f t="shared" si="14"/>
        <v/>
      </c>
      <c r="Y37" s="116" t="str">
        <f t="shared" si="14"/>
        <v/>
      </c>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row>
    <row r="38" spans="1:189" s="17" customFormat="1" ht="24" customHeight="1" x14ac:dyDescent="0.2">
      <c r="A38" s="109" t="s">
        <v>13</v>
      </c>
      <c r="B38" s="74"/>
      <c r="C38" s="76"/>
      <c r="D38" s="76"/>
      <c r="E38" s="76"/>
      <c r="F38" s="76"/>
      <c r="G38" s="117"/>
      <c r="H38" s="117"/>
      <c r="I38" s="117"/>
      <c r="J38" s="116" t="str">
        <f t="shared" ref="J38:Y38" si="15">IF(J48="NO","",IF(OR(I38="Closure-Cash",I38="x"),"x",IF(AND(J9="YES",J33&gt;=J35),"Closure-Cash","")))</f>
        <v/>
      </c>
      <c r="K38" s="116" t="str">
        <f t="shared" si="15"/>
        <v/>
      </c>
      <c r="L38" s="116" t="str">
        <f t="shared" si="15"/>
        <v/>
      </c>
      <c r="M38" s="116" t="str">
        <f t="shared" si="15"/>
        <v/>
      </c>
      <c r="N38" s="116" t="str">
        <f t="shared" si="15"/>
        <v/>
      </c>
      <c r="O38" s="116" t="str">
        <f t="shared" si="15"/>
        <v/>
      </c>
      <c r="P38" s="116" t="str">
        <f t="shared" si="15"/>
        <v/>
      </c>
      <c r="Q38" s="116" t="str">
        <f t="shared" si="15"/>
        <v/>
      </c>
      <c r="R38" s="116" t="str">
        <f t="shared" si="15"/>
        <v/>
      </c>
      <c r="S38" s="116" t="str">
        <f t="shared" si="15"/>
        <v/>
      </c>
      <c r="T38" s="116" t="str">
        <f t="shared" si="15"/>
        <v/>
      </c>
      <c r="U38" s="116" t="str">
        <f t="shared" si="15"/>
        <v/>
      </c>
      <c r="V38" s="116" t="str">
        <f t="shared" si="15"/>
        <v/>
      </c>
      <c r="W38" s="116" t="str">
        <f t="shared" si="15"/>
        <v/>
      </c>
      <c r="X38" s="116" t="str">
        <f t="shared" si="15"/>
        <v/>
      </c>
      <c r="Y38" s="116" t="str">
        <f t="shared" si="15"/>
        <v/>
      </c>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row>
    <row r="39" spans="1:189" s="17" customFormat="1" ht="12" customHeight="1" x14ac:dyDescent="0.2">
      <c r="A39" s="108"/>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row>
    <row r="40" spans="1:189" s="17" customFormat="1" ht="15" customHeight="1" x14ac:dyDescent="0.25">
      <c r="A40" s="112" t="s">
        <v>89</v>
      </c>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row>
    <row r="41" spans="1:189" ht="25.15" customHeight="1" x14ac:dyDescent="0.2">
      <c r="A41" s="118" t="s">
        <v>83</v>
      </c>
      <c r="B41" s="119"/>
      <c r="C41" s="120"/>
      <c r="D41" s="120"/>
      <c r="E41" s="120"/>
      <c r="F41" s="120"/>
      <c r="G41" s="120" t="str">
        <f>IF(AND(G49="YES",G50="YES"),"STABILITY","")</f>
        <v/>
      </c>
      <c r="H41" s="120" t="str">
        <f t="shared" ref="H41:Y41" si="16">IF(OR(G41="STABILITY",G41="x"),"x",IF(AND(H49="YES",H50="YES"),"STABILITY",""))</f>
        <v/>
      </c>
      <c r="I41" s="120" t="str">
        <f t="shared" si="16"/>
        <v/>
      </c>
      <c r="J41" s="120" t="str">
        <f t="shared" si="16"/>
        <v/>
      </c>
      <c r="K41" s="120" t="str">
        <f t="shared" si="16"/>
        <v/>
      </c>
      <c r="L41" s="120" t="str">
        <f t="shared" si="16"/>
        <v/>
      </c>
      <c r="M41" s="120" t="str">
        <f t="shared" si="16"/>
        <v/>
      </c>
      <c r="N41" s="120" t="str">
        <f t="shared" si="16"/>
        <v/>
      </c>
      <c r="O41" s="120" t="str">
        <f t="shared" si="16"/>
        <v/>
      </c>
      <c r="P41" s="120" t="str">
        <f t="shared" si="16"/>
        <v/>
      </c>
      <c r="Q41" s="120" t="str">
        <f t="shared" si="16"/>
        <v/>
      </c>
      <c r="R41" s="120" t="str">
        <f t="shared" si="16"/>
        <v/>
      </c>
      <c r="S41" s="120" t="str">
        <f t="shared" si="16"/>
        <v/>
      </c>
      <c r="T41" s="120" t="str">
        <f t="shared" si="16"/>
        <v/>
      </c>
      <c r="U41" s="120" t="str">
        <f t="shared" si="16"/>
        <v/>
      </c>
      <c r="V41" s="120" t="str">
        <f t="shared" si="16"/>
        <v/>
      </c>
      <c r="W41" s="120" t="str">
        <f t="shared" si="16"/>
        <v/>
      </c>
      <c r="X41" s="120" t="str">
        <f t="shared" si="16"/>
        <v/>
      </c>
      <c r="Y41" s="120" t="str">
        <f t="shared" si="16"/>
        <v/>
      </c>
    </row>
    <row r="42" spans="1:189" ht="25.15" customHeight="1" x14ac:dyDescent="0.2">
      <c r="A42" s="121" t="s">
        <v>84</v>
      </c>
      <c r="B42" s="122"/>
      <c r="C42" s="123"/>
      <c r="D42" s="123"/>
      <c r="E42" s="123"/>
      <c r="F42" s="123"/>
      <c r="G42" s="123"/>
      <c r="H42" s="123"/>
      <c r="I42" s="123"/>
      <c r="J42" s="123" t="str">
        <f>IF(AND(J51="YES",J52="YES"),"CLOSURE","")</f>
        <v/>
      </c>
      <c r="K42" s="123" t="str">
        <f t="shared" ref="K42:Y42" si="17">IF(OR(J42="CLOSURE",J42="x"),"x",IF(AND(K51="YES",K52="YES"),"CLOSURE",""))</f>
        <v/>
      </c>
      <c r="L42" s="123" t="str">
        <f t="shared" si="17"/>
        <v/>
      </c>
      <c r="M42" s="123" t="str">
        <f t="shared" si="17"/>
        <v/>
      </c>
      <c r="N42" s="123" t="str">
        <f t="shared" si="17"/>
        <v/>
      </c>
      <c r="O42" s="123" t="str">
        <f t="shared" si="17"/>
        <v/>
      </c>
      <c r="P42" s="123" t="str">
        <f t="shared" si="17"/>
        <v/>
      </c>
      <c r="Q42" s="123" t="str">
        <f t="shared" si="17"/>
        <v/>
      </c>
      <c r="R42" s="123" t="str">
        <f t="shared" si="17"/>
        <v/>
      </c>
      <c r="S42" s="123" t="str">
        <f t="shared" si="17"/>
        <v/>
      </c>
      <c r="T42" s="123" t="str">
        <f t="shared" si="17"/>
        <v/>
      </c>
      <c r="U42" s="123" t="str">
        <f t="shared" si="17"/>
        <v/>
      </c>
      <c r="V42" s="123" t="str">
        <f t="shared" si="17"/>
        <v/>
      </c>
      <c r="W42" s="123" t="str">
        <f t="shared" si="17"/>
        <v/>
      </c>
      <c r="X42" s="123" t="str">
        <f t="shared" si="17"/>
        <v/>
      </c>
      <c r="Y42" s="123" t="str">
        <f t="shared" si="17"/>
        <v/>
      </c>
    </row>
    <row r="44" spans="1:189" x14ac:dyDescent="0.2">
      <c r="A44" s="55" t="s">
        <v>74</v>
      </c>
      <c r="C44" s="18" t="s">
        <v>44</v>
      </c>
      <c r="D44" s="18" t="s">
        <v>47</v>
      </c>
      <c r="E44" s="18" t="s">
        <v>45</v>
      </c>
      <c r="F44" s="18" t="s">
        <v>46</v>
      </c>
      <c r="G44" s="18" t="s">
        <v>48</v>
      </c>
      <c r="H44" s="18" t="s">
        <v>49</v>
      </c>
      <c r="I44" s="18" t="s">
        <v>50</v>
      </c>
      <c r="J44" s="18" t="s">
        <v>51</v>
      </c>
      <c r="K44" s="18" t="s">
        <v>52</v>
      </c>
      <c r="L44" s="18" t="s">
        <v>53</v>
      </c>
      <c r="M44" s="18" t="s">
        <v>54</v>
      </c>
      <c r="N44" s="18" t="s">
        <v>55</v>
      </c>
    </row>
    <row r="48" spans="1:189" x14ac:dyDescent="0.2">
      <c r="A48" s="105" t="s">
        <v>82</v>
      </c>
      <c r="B48" s="105"/>
      <c r="C48" s="105"/>
      <c r="D48" s="105"/>
      <c r="E48" s="105"/>
      <c r="F48" s="105"/>
      <c r="G48" s="106" t="str">
        <f>IF(AND(G29="x",G37="x"),"YES","NO")</f>
        <v>NO</v>
      </c>
      <c r="H48" s="106" t="str">
        <f t="shared" ref="H48:Y48" si="18">IF(AND(H29="x",H37="x"),"YES","NO")</f>
        <v>NO</v>
      </c>
      <c r="I48" s="106" t="str">
        <f t="shared" si="18"/>
        <v>NO</v>
      </c>
      <c r="J48" s="106" t="str">
        <f t="shared" si="18"/>
        <v>NO</v>
      </c>
      <c r="K48" s="106" t="str">
        <f t="shared" si="18"/>
        <v>NO</v>
      </c>
      <c r="L48" s="106" t="str">
        <f t="shared" si="18"/>
        <v>NO</v>
      </c>
      <c r="M48" s="106" t="str">
        <f t="shared" si="18"/>
        <v>NO</v>
      </c>
      <c r="N48" s="106" t="str">
        <f t="shared" si="18"/>
        <v>NO</v>
      </c>
      <c r="O48" s="106" t="str">
        <f t="shared" si="18"/>
        <v>NO</v>
      </c>
      <c r="P48" s="106" t="str">
        <f t="shared" si="18"/>
        <v>NO</v>
      </c>
      <c r="Q48" s="106" t="str">
        <f t="shared" si="18"/>
        <v>NO</v>
      </c>
      <c r="R48" s="106" t="str">
        <f t="shared" si="18"/>
        <v>NO</v>
      </c>
      <c r="S48" s="106" t="str">
        <f t="shared" si="18"/>
        <v>NO</v>
      </c>
      <c r="T48" s="106" t="str">
        <f t="shared" si="18"/>
        <v>NO</v>
      </c>
      <c r="U48" s="106" t="str">
        <f t="shared" si="18"/>
        <v>NO</v>
      </c>
      <c r="V48" s="106" t="str">
        <f t="shared" si="18"/>
        <v>NO</v>
      </c>
      <c r="W48" s="106" t="str">
        <f t="shared" si="18"/>
        <v>NO</v>
      </c>
      <c r="X48" s="106" t="str">
        <f t="shared" si="18"/>
        <v>NO</v>
      </c>
      <c r="Y48" s="106" t="str">
        <f t="shared" si="18"/>
        <v>NO</v>
      </c>
      <c r="Z48" s="107"/>
    </row>
    <row r="49" spans="1:189" x14ac:dyDescent="0.2">
      <c r="A49" s="124" t="s">
        <v>85</v>
      </c>
      <c r="B49" s="106"/>
      <c r="C49" s="106"/>
      <c r="D49" s="106"/>
      <c r="E49" s="106"/>
      <c r="F49" s="106"/>
      <c r="G49" s="106" t="str">
        <f>IF(OR(G29="Stability-Wage",G29="x"),"YES","")</f>
        <v/>
      </c>
      <c r="H49" s="106" t="str">
        <f t="shared" ref="H49:Y49" si="19">IF(OR(H29="Stability-Wage",H29="x"),"YES","")</f>
        <v/>
      </c>
      <c r="I49" s="106" t="str">
        <f t="shared" si="19"/>
        <v/>
      </c>
      <c r="J49" s="106" t="str">
        <f t="shared" si="19"/>
        <v/>
      </c>
      <c r="K49" s="106" t="str">
        <f t="shared" si="19"/>
        <v/>
      </c>
      <c r="L49" s="106" t="str">
        <f t="shared" si="19"/>
        <v/>
      </c>
      <c r="M49" s="106" t="str">
        <f t="shared" si="19"/>
        <v/>
      </c>
      <c r="N49" s="106" t="str">
        <f t="shared" si="19"/>
        <v/>
      </c>
      <c r="O49" s="106" t="str">
        <f t="shared" si="19"/>
        <v/>
      </c>
      <c r="P49" s="106" t="str">
        <f t="shared" si="19"/>
        <v/>
      </c>
      <c r="Q49" s="106" t="str">
        <f t="shared" si="19"/>
        <v/>
      </c>
      <c r="R49" s="106" t="str">
        <f t="shared" si="19"/>
        <v/>
      </c>
      <c r="S49" s="106" t="str">
        <f t="shared" si="19"/>
        <v/>
      </c>
      <c r="T49" s="106" t="str">
        <f t="shared" si="19"/>
        <v/>
      </c>
      <c r="U49" s="106" t="str">
        <f t="shared" si="19"/>
        <v/>
      </c>
      <c r="V49" s="106" t="str">
        <f t="shared" si="19"/>
        <v/>
      </c>
      <c r="W49" s="106" t="str">
        <f t="shared" si="19"/>
        <v/>
      </c>
      <c r="X49" s="106" t="str">
        <f t="shared" si="19"/>
        <v/>
      </c>
      <c r="Y49" s="106" t="str">
        <f t="shared" si="19"/>
        <v/>
      </c>
    </row>
    <row r="50" spans="1:189" s="4" customFormat="1" x14ac:dyDescent="0.2">
      <c r="A50" s="124" t="s">
        <v>86</v>
      </c>
      <c r="B50" s="106"/>
      <c r="C50" s="106"/>
      <c r="D50" s="106"/>
      <c r="E50" s="106"/>
      <c r="F50" s="106"/>
      <c r="G50" s="106" t="str">
        <f t="shared" ref="G50:I50" si="20">IF(OR(G37="Stability-Cash",G37="x"),"YES","")</f>
        <v/>
      </c>
      <c r="H50" s="106" t="str">
        <f t="shared" si="20"/>
        <v/>
      </c>
      <c r="I50" s="106" t="str">
        <f t="shared" si="20"/>
        <v/>
      </c>
      <c r="J50" s="106" t="str">
        <f>IF(OR(J37="Stability-Cash",J37="x"),"YES","")</f>
        <v/>
      </c>
      <c r="K50" s="106" t="str">
        <f t="shared" ref="K50:Y50" si="21">IF(OR(K37="Stability-Cash",K37="x"),"YES","")</f>
        <v/>
      </c>
      <c r="L50" s="106" t="str">
        <f t="shared" si="21"/>
        <v/>
      </c>
      <c r="M50" s="106" t="str">
        <f t="shared" si="21"/>
        <v/>
      </c>
      <c r="N50" s="106" t="str">
        <f t="shared" si="21"/>
        <v/>
      </c>
      <c r="O50" s="106" t="str">
        <f t="shared" si="21"/>
        <v/>
      </c>
      <c r="P50" s="106" t="str">
        <f t="shared" si="21"/>
        <v/>
      </c>
      <c r="Q50" s="106" t="str">
        <f t="shared" si="21"/>
        <v/>
      </c>
      <c r="R50" s="106" t="str">
        <f t="shared" si="21"/>
        <v/>
      </c>
      <c r="S50" s="106" t="str">
        <f t="shared" si="21"/>
        <v/>
      </c>
      <c r="T50" s="106" t="str">
        <f t="shared" si="21"/>
        <v/>
      </c>
      <c r="U50" s="106" t="str">
        <f t="shared" si="21"/>
        <v/>
      </c>
      <c r="V50" s="106" t="str">
        <f t="shared" si="21"/>
        <v/>
      </c>
      <c r="W50" s="106" t="str">
        <f t="shared" si="21"/>
        <v/>
      </c>
      <c r="X50" s="106" t="str">
        <f t="shared" si="21"/>
        <v/>
      </c>
      <c r="Y50" s="106" t="str">
        <f t="shared" si="21"/>
        <v/>
      </c>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21"/>
      <c r="FT50" s="21"/>
      <c r="FU50" s="21"/>
      <c r="FV50" s="21"/>
      <c r="FW50" s="21"/>
      <c r="FX50" s="21"/>
      <c r="FY50" s="21"/>
      <c r="FZ50" s="21"/>
      <c r="GA50" s="21"/>
      <c r="GB50" s="21"/>
      <c r="GC50" s="21"/>
      <c r="GD50" s="21"/>
      <c r="GE50" s="21"/>
      <c r="GF50" s="21"/>
      <c r="GG50" s="21"/>
    </row>
    <row r="51" spans="1:189" s="4" customFormat="1" x14ac:dyDescent="0.2">
      <c r="A51" s="124" t="s">
        <v>87</v>
      </c>
      <c r="B51" s="106"/>
      <c r="C51" s="106"/>
      <c r="D51" s="106"/>
      <c r="E51" s="106"/>
      <c r="F51" s="106"/>
      <c r="G51" s="106"/>
      <c r="H51" s="106"/>
      <c r="I51" s="106"/>
      <c r="J51" s="106" t="str">
        <f>IF(OR(J30="Closure-Wage",J30="x"),"YES","")</f>
        <v/>
      </c>
      <c r="K51" s="106" t="str">
        <f t="shared" ref="K51:Y51" si="22">IF(OR(K30="Closure-Wage",K30="x"),"YES","")</f>
        <v/>
      </c>
      <c r="L51" s="106" t="str">
        <f t="shared" si="22"/>
        <v/>
      </c>
      <c r="M51" s="106" t="str">
        <f t="shared" si="22"/>
        <v/>
      </c>
      <c r="N51" s="106" t="str">
        <f t="shared" si="22"/>
        <v/>
      </c>
      <c r="O51" s="106" t="str">
        <f t="shared" si="22"/>
        <v/>
      </c>
      <c r="P51" s="106" t="str">
        <f t="shared" si="22"/>
        <v/>
      </c>
      <c r="Q51" s="106" t="str">
        <f t="shared" si="22"/>
        <v/>
      </c>
      <c r="R51" s="106" t="str">
        <f t="shared" si="22"/>
        <v/>
      </c>
      <c r="S51" s="106" t="str">
        <f t="shared" si="22"/>
        <v/>
      </c>
      <c r="T51" s="106" t="str">
        <f t="shared" si="22"/>
        <v/>
      </c>
      <c r="U51" s="106" t="str">
        <f t="shared" si="22"/>
        <v/>
      </c>
      <c r="V51" s="106" t="str">
        <f t="shared" si="22"/>
        <v/>
      </c>
      <c r="W51" s="106" t="str">
        <f t="shared" si="22"/>
        <v/>
      </c>
      <c r="X51" s="106" t="str">
        <f t="shared" si="22"/>
        <v/>
      </c>
      <c r="Y51" s="106" t="str">
        <f t="shared" si="22"/>
        <v/>
      </c>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row>
    <row r="52" spans="1:189" s="4" customFormat="1" x14ac:dyDescent="0.2">
      <c r="A52" s="124" t="s">
        <v>88</v>
      </c>
      <c r="B52" s="106"/>
      <c r="C52" s="106"/>
      <c r="D52" s="106"/>
      <c r="E52" s="106"/>
      <c r="F52" s="106"/>
      <c r="G52" s="106"/>
      <c r="H52" s="106"/>
      <c r="I52" s="106"/>
      <c r="J52" s="106" t="str">
        <f>IF(OR(J38="Closure-Cash",J38="x"),"YES","")</f>
        <v/>
      </c>
      <c r="K52" s="106" t="str">
        <f t="shared" ref="K52:Y52" si="23">IF(OR(K38="Closure-Cash",K38="x"),"YES","")</f>
        <v/>
      </c>
      <c r="L52" s="106" t="str">
        <f t="shared" si="23"/>
        <v/>
      </c>
      <c r="M52" s="106" t="str">
        <f t="shared" si="23"/>
        <v/>
      </c>
      <c r="N52" s="106" t="str">
        <f t="shared" si="23"/>
        <v/>
      </c>
      <c r="O52" s="106" t="str">
        <f t="shared" si="23"/>
        <v/>
      </c>
      <c r="P52" s="106" t="str">
        <f t="shared" si="23"/>
        <v/>
      </c>
      <c r="Q52" s="106" t="str">
        <f t="shared" si="23"/>
        <v/>
      </c>
      <c r="R52" s="106" t="str">
        <f t="shared" si="23"/>
        <v/>
      </c>
      <c r="S52" s="106" t="str">
        <f t="shared" si="23"/>
        <v/>
      </c>
      <c r="T52" s="106" t="str">
        <f t="shared" si="23"/>
        <v/>
      </c>
      <c r="U52" s="106" t="str">
        <f t="shared" si="23"/>
        <v/>
      </c>
      <c r="V52" s="106" t="str">
        <f t="shared" si="23"/>
        <v/>
      </c>
      <c r="W52" s="106" t="str">
        <f t="shared" si="23"/>
        <v/>
      </c>
      <c r="X52" s="106" t="str">
        <f t="shared" si="23"/>
        <v/>
      </c>
      <c r="Y52" s="106" t="str">
        <f t="shared" si="23"/>
        <v/>
      </c>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21"/>
      <c r="EY52" s="21"/>
      <c r="EZ52" s="21"/>
      <c r="FA52" s="21"/>
      <c r="FB52" s="21"/>
      <c r="FC52" s="21"/>
      <c r="FD52" s="21"/>
      <c r="FE52" s="21"/>
      <c r="FF52" s="21"/>
      <c r="FG52" s="21"/>
      <c r="FH52" s="21"/>
      <c r="FI52" s="21"/>
      <c r="FJ52" s="21"/>
      <c r="FK52" s="21"/>
      <c r="FL52" s="21"/>
      <c r="FM52" s="21"/>
      <c r="FN52" s="21"/>
      <c r="FO52" s="21"/>
      <c r="FP52" s="21"/>
      <c r="FQ52" s="21"/>
      <c r="FR52" s="21"/>
      <c r="FS52" s="21"/>
      <c r="FT52" s="21"/>
      <c r="FU52" s="21"/>
      <c r="FV52" s="21"/>
      <c r="FW52" s="21"/>
      <c r="FX52" s="21"/>
      <c r="FY52" s="21"/>
      <c r="FZ52" s="21"/>
      <c r="GA52" s="21"/>
      <c r="GB52" s="21"/>
      <c r="GC52" s="21"/>
      <c r="GD52" s="21"/>
      <c r="GE52" s="21"/>
      <c r="GF52" s="21"/>
      <c r="GG52" s="21"/>
    </row>
    <row r="53" spans="1:189" s="4" customFormat="1" x14ac:dyDescent="0.2">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c r="CW53" s="21"/>
      <c r="CX53" s="21"/>
      <c r="CY53" s="21"/>
      <c r="CZ53" s="21"/>
      <c r="DA53" s="21"/>
      <c r="DB53" s="21"/>
      <c r="DC53" s="21"/>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21"/>
      <c r="FD53" s="21"/>
      <c r="FE53" s="21"/>
      <c r="FF53" s="21"/>
      <c r="FG53" s="21"/>
      <c r="FH53" s="21"/>
      <c r="FI53" s="21"/>
      <c r="FJ53" s="21"/>
      <c r="FK53" s="21"/>
      <c r="FL53" s="21"/>
      <c r="FM53" s="21"/>
      <c r="FN53" s="21"/>
      <c r="FO53" s="21"/>
      <c r="FP53" s="21"/>
      <c r="FQ53" s="21"/>
      <c r="FR53" s="21"/>
      <c r="FS53" s="21"/>
      <c r="FT53" s="21"/>
      <c r="FU53" s="21"/>
      <c r="FV53" s="21"/>
      <c r="FW53" s="21"/>
      <c r="FX53" s="21"/>
      <c r="FY53" s="21"/>
      <c r="FZ53" s="21"/>
      <c r="GA53" s="21"/>
      <c r="GB53" s="21"/>
      <c r="GC53" s="21"/>
      <c r="GD53" s="21"/>
      <c r="GE53" s="21"/>
      <c r="GF53" s="21"/>
      <c r="GG53" s="21"/>
    </row>
    <row r="54" spans="1:189" s="4" customFormat="1" x14ac:dyDescent="0.2">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21"/>
      <c r="FP54" s="21"/>
      <c r="FQ54" s="21"/>
      <c r="FR54" s="21"/>
      <c r="FS54" s="21"/>
      <c r="FT54" s="21"/>
      <c r="FU54" s="21"/>
      <c r="FV54" s="21"/>
      <c r="FW54" s="21"/>
      <c r="FX54" s="21"/>
      <c r="FY54" s="21"/>
      <c r="FZ54" s="21"/>
      <c r="GA54" s="21"/>
      <c r="GB54" s="21"/>
      <c r="GC54" s="21"/>
      <c r="GD54" s="21"/>
      <c r="GE54" s="21"/>
      <c r="GF54" s="21"/>
      <c r="GG54" s="21"/>
    </row>
    <row r="55" spans="1:189" s="4" customFormat="1" x14ac:dyDescent="0.2">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21"/>
      <c r="FD55" s="21"/>
      <c r="FE55" s="21"/>
      <c r="FF55" s="21"/>
      <c r="FG55" s="21"/>
      <c r="FH55" s="21"/>
      <c r="FI55" s="21"/>
      <c r="FJ55" s="21"/>
      <c r="FK55" s="21"/>
      <c r="FL55" s="21"/>
      <c r="FM55" s="21"/>
      <c r="FN55" s="21"/>
      <c r="FO55" s="21"/>
      <c r="FP55" s="21"/>
      <c r="FQ55" s="21"/>
      <c r="FR55" s="21"/>
      <c r="FS55" s="21"/>
      <c r="FT55" s="21"/>
      <c r="FU55" s="21"/>
      <c r="FV55" s="21"/>
      <c r="FW55" s="21"/>
      <c r="FX55" s="21"/>
      <c r="FY55" s="21"/>
      <c r="FZ55" s="21"/>
      <c r="GA55" s="21"/>
      <c r="GB55" s="21"/>
      <c r="GC55" s="21"/>
      <c r="GD55" s="21"/>
      <c r="GE55" s="21"/>
      <c r="GF55" s="21"/>
      <c r="GG55" s="21"/>
    </row>
    <row r="56" spans="1:189" s="4" customFormat="1" x14ac:dyDescent="0.2">
      <c r="B56" s="41" t="s">
        <v>60</v>
      </c>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row>
    <row r="57" spans="1:189" s="4" customFormat="1" x14ac:dyDescent="0.2">
      <c r="B57" s="41" t="s">
        <v>61</v>
      </c>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row>
    <row r="58" spans="1:189" s="4" customFormat="1" x14ac:dyDescent="0.2">
      <c r="B58" s="4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c r="CH58" s="21"/>
      <c r="CI58" s="21"/>
      <c r="CJ58" s="21"/>
      <c r="CK58" s="21"/>
      <c r="CL58" s="21"/>
      <c r="CM58" s="21"/>
      <c r="CN58" s="21"/>
      <c r="CO58" s="21"/>
      <c r="CP58" s="21"/>
      <c r="CQ58" s="21"/>
      <c r="CR58" s="21"/>
      <c r="CS58" s="21"/>
      <c r="CT58" s="21"/>
      <c r="CU58" s="21"/>
      <c r="CV58" s="21"/>
      <c r="CW58" s="21"/>
      <c r="CX58" s="21"/>
      <c r="CY58" s="21"/>
      <c r="CZ58" s="21"/>
      <c r="DA58" s="21"/>
      <c r="DB58" s="21"/>
      <c r="DC58" s="21"/>
      <c r="DD58" s="21"/>
      <c r="DE58" s="21"/>
      <c r="DF58" s="21"/>
      <c r="DG58" s="21"/>
      <c r="DH58" s="21"/>
      <c r="DI58" s="21"/>
      <c r="DJ58" s="21"/>
      <c r="DK58" s="21"/>
      <c r="DL58" s="21"/>
      <c r="DM58" s="21"/>
      <c r="DN58" s="21"/>
      <c r="DO58" s="21"/>
      <c r="DP58" s="21"/>
      <c r="DQ58" s="21"/>
      <c r="DR58" s="21"/>
      <c r="DS58" s="21"/>
      <c r="DT58" s="21"/>
      <c r="DU58" s="21"/>
      <c r="DV58" s="21"/>
      <c r="DW58" s="21"/>
      <c r="DX58" s="21"/>
      <c r="DY58" s="21"/>
      <c r="DZ58" s="21"/>
      <c r="EA58" s="21"/>
      <c r="EB58" s="21"/>
      <c r="EC58" s="21"/>
      <c r="ED58" s="21"/>
      <c r="EE58" s="21"/>
      <c r="EF58" s="21"/>
      <c r="EG58" s="21"/>
      <c r="EH58" s="21"/>
      <c r="EI58" s="21"/>
      <c r="EJ58" s="21"/>
      <c r="EK58" s="21"/>
      <c r="EL58" s="21"/>
      <c r="EM58" s="21"/>
      <c r="EN58" s="21"/>
      <c r="EO58" s="21"/>
      <c r="EP58" s="21"/>
      <c r="EQ58" s="21"/>
      <c r="ER58" s="21"/>
      <c r="ES58" s="21"/>
      <c r="ET58" s="21"/>
      <c r="EU58" s="21"/>
      <c r="EV58" s="21"/>
      <c r="EW58" s="21"/>
      <c r="EX58" s="21"/>
      <c r="EY58" s="21"/>
      <c r="EZ58" s="21"/>
      <c r="FA58" s="21"/>
      <c r="FB58" s="21"/>
      <c r="FC58" s="21"/>
      <c r="FD58" s="21"/>
      <c r="FE58" s="21"/>
      <c r="FF58" s="21"/>
      <c r="FG58" s="21"/>
      <c r="FH58" s="21"/>
      <c r="FI58" s="21"/>
      <c r="FJ58" s="21"/>
      <c r="FK58" s="21"/>
      <c r="FL58" s="21"/>
      <c r="FM58" s="21"/>
      <c r="FN58" s="21"/>
      <c r="FO58" s="21"/>
      <c r="FP58" s="21"/>
      <c r="FQ58" s="21"/>
      <c r="FR58" s="21"/>
      <c r="FS58" s="21"/>
      <c r="FT58" s="21"/>
      <c r="FU58" s="21"/>
      <c r="FV58" s="21"/>
      <c r="FW58" s="21"/>
      <c r="FX58" s="21"/>
      <c r="FY58" s="21"/>
      <c r="FZ58" s="21"/>
      <c r="GA58" s="21"/>
      <c r="GB58" s="21"/>
      <c r="GC58" s="21"/>
      <c r="GD58" s="21"/>
      <c r="GE58" s="21"/>
      <c r="GF58" s="21"/>
      <c r="GG58" s="21"/>
    </row>
    <row r="59" spans="1:189" s="4" customFormat="1" x14ac:dyDescent="0.2">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21"/>
      <c r="FD59" s="21"/>
      <c r="FE59" s="21"/>
      <c r="FF59" s="21"/>
      <c r="FG59" s="21"/>
      <c r="FH59" s="21"/>
      <c r="FI59" s="21"/>
      <c r="FJ59" s="21"/>
      <c r="FK59" s="21"/>
      <c r="FL59" s="21"/>
      <c r="FM59" s="21"/>
      <c r="FN59" s="21"/>
      <c r="FO59" s="21"/>
      <c r="FP59" s="21"/>
      <c r="FQ59" s="21"/>
      <c r="FR59" s="21"/>
      <c r="FS59" s="21"/>
      <c r="FT59" s="21"/>
      <c r="FU59" s="21"/>
      <c r="FV59" s="21"/>
      <c r="FW59" s="21"/>
      <c r="FX59" s="21"/>
      <c r="FY59" s="21"/>
      <c r="FZ59" s="21"/>
      <c r="GA59" s="21"/>
      <c r="GB59" s="21"/>
      <c r="GC59" s="21"/>
      <c r="GD59" s="21"/>
      <c r="GE59" s="21"/>
      <c r="GF59" s="21"/>
      <c r="GG59" s="21"/>
    </row>
    <row r="60" spans="1:189" s="4" customFormat="1" x14ac:dyDescent="0.2">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21"/>
      <c r="CO60" s="21"/>
      <c r="CP60" s="21"/>
      <c r="CQ60" s="21"/>
      <c r="CR60" s="21"/>
      <c r="CS60" s="21"/>
      <c r="CT60" s="21"/>
      <c r="CU60" s="21"/>
      <c r="CV60" s="21"/>
      <c r="CW60" s="21"/>
      <c r="CX60" s="21"/>
      <c r="CY60" s="21"/>
      <c r="CZ60" s="21"/>
      <c r="DA60" s="21"/>
      <c r="DB60" s="21"/>
      <c r="DC60" s="21"/>
      <c r="DD60" s="21"/>
      <c r="DE60" s="2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c r="ET60" s="21"/>
      <c r="EU60" s="21"/>
      <c r="EV60" s="21"/>
      <c r="EW60" s="21"/>
      <c r="EX60" s="21"/>
      <c r="EY60" s="21"/>
      <c r="EZ60" s="21"/>
      <c r="FA60" s="21"/>
      <c r="FB60" s="21"/>
      <c r="FC60" s="21"/>
      <c r="FD60" s="21"/>
      <c r="FE60" s="21"/>
      <c r="FF60" s="21"/>
      <c r="FG60" s="21"/>
      <c r="FH60" s="21"/>
      <c r="FI60" s="21"/>
      <c r="FJ60" s="21"/>
      <c r="FK60" s="21"/>
      <c r="FL60" s="21"/>
      <c r="FM60" s="21"/>
      <c r="FN60" s="21"/>
      <c r="FO60" s="21"/>
      <c r="FP60" s="21"/>
      <c r="FQ60" s="21"/>
      <c r="FR60" s="21"/>
      <c r="FS60" s="21"/>
      <c r="FT60" s="21"/>
      <c r="FU60" s="21"/>
      <c r="FV60" s="21"/>
      <c r="FW60" s="21"/>
      <c r="FX60" s="21"/>
      <c r="FY60" s="21"/>
      <c r="FZ60" s="21"/>
      <c r="GA60" s="21"/>
      <c r="GB60" s="21"/>
      <c r="GC60" s="21"/>
      <c r="GD60" s="21"/>
      <c r="GE60" s="21"/>
      <c r="GF60" s="21"/>
      <c r="GG60" s="21"/>
    </row>
    <row r="61" spans="1:189" s="4" customFormat="1" x14ac:dyDescent="0.2">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1"/>
      <c r="CP61" s="21"/>
      <c r="CQ61" s="21"/>
      <c r="CR61" s="21"/>
      <c r="CS61" s="21"/>
      <c r="CT61" s="21"/>
      <c r="CU61" s="21"/>
      <c r="CV61" s="21"/>
      <c r="CW61" s="21"/>
      <c r="CX61" s="21"/>
      <c r="CY61" s="21"/>
      <c r="CZ61" s="21"/>
      <c r="DA61" s="21"/>
      <c r="DB61" s="21"/>
      <c r="DC61" s="21"/>
      <c r="DD61" s="21"/>
      <c r="DE61" s="21"/>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1"/>
      <c r="EM61" s="21"/>
      <c r="EN61" s="21"/>
      <c r="EO61" s="21"/>
      <c r="EP61" s="21"/>
      <c r="EQ61" s="21"/>
      <c r="ER61" s="21"/>
      <c r="ES61" s="21"/>
      <c r="ET61" s="21"/>
      <c r="EU61" s="21"/>
      <c r="EV61" s="21"/>
      <c r="EW61" s="21"/>
      <c r="EX61" s="21"/>
      <c r="EY61" s="21"/>
      <c r="EZ61" s="21"/>
      <c r="FA61" s="21"/>
      <c r="FB61" s="21"/>
      <c r="FC61" s="21"/>
      <c r="FD61" s="21"/>
      <c r="FE61" s="21"/>
      <c r="FF61" s="21"/>
      <c r="FG61" s="21"/>
      <c r="FH61" s="21"/>
      <c r="FI61" s="21"/>
      <c r="FJ61" s="21"/>
      <c r="FK61" s="21"/>
      <c r="FL61" s="21"/>
      <c r="FM61" s="21"/>
      <c r="FN61" s="21"/>
      <c r="FO61" s="21"/>
      <c r="FP61" s="21"/>
      <c r="FQ61" s="21"/>
      <c r="FR61" s="21"/>
      <c r="FS61" s="21"/>
      <c r="FT61" s="21"/>
      <c r="FU61" s="21"/>
      <c r="FV61" s="21"/>
      <c r="FW61" s="21"/>
      <c r="FX61" s="21"/>
      <c r="FY61" s="21"/>
      <c r="FZ61" s="21"/>
      <c r="GA61" s="21"/>
      <c r="GB61" s="21"/>
      <c r="GC61" s="21"/>
      <c r="GD61" s="21"/>
      <c r="GE61" s="21"/>
      <c r="GF61" s="21"/>
      <c r="GG61" s="21"/>
    </row>
    <row r="62" spans="1:189" s="4" customFormat="1" x14ac:dyDescent="0.2">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21"/>
      <c r="EY62" s="21"/>
      <c r="EZ62" s="21"/>
      <c r="FA62" s="21"/>
      <c r="FB62" s="21"/>
      <c r="FC62" s="21"/>
      <c r="FD62" s="21"/>
      <c r="FE62" s="21"/>
      <c r="FF62" s="21"/>
      <c r="FG62" s="21"/>
      <c r="FH62" s="21"/>
      <c r="FI62" s="21"/>
      <c r="FJ62" s="21"/>
      <c r="FK62" s="21"/>
      <c r="FL62" s="21"/>
      <c r="FM62" s="21"/>
      <c r="FN62" s="21"/>
      <c r="FO62" s="21"/>
      <c r="FP62" s="21"/>
      <c r="FQ62" s="21"/>
      <c r="FR62" s="21"/>
      <c r="FS62" s="21"/>
      <c r="FT62" s="21"/>
      <c r="FU62" s="21"/>
      <c r="FV62" s="21"/>
      <c r="FW62" s="21"/>
      <c r="FX62" s="21"/>
      <c r="FY62" s="21"/>
      <c r="FZ62" s="21"/>
      <c r="GA62" s="21"/>
      <c r="GB62" s="21"/>
      <c r="GC62" s="21"/>
      <c r="GD62" s="21"/>
      <c r="GE62" s="21"/>
      <c r="GF62" s="21"/>
      <c r="GG62" s="21"/>
    </row>
    <row r="63" spans="1:189" s="4" customFormat="1" x14ac:dyDescent="0.2">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c r="FT63" s="21"/>
      <c r="FU63" s="21"/>
      <c r="FV63" s="21"/>
      <c r="FW63" s="21"/>
      <c r="FX63" s="21"/>
      <c r="FY63" s="21"/>
      <c r="FZ63" s="21"/>
      <c r="GA63" s="21"/>
      <c r="GB63" s="21"/>
      <c r="GC63" s="21"/>
      <c r="GD63" s="21"/>
      <c r="GE63" s="21"/>
      <c r="GF63" s="21"/>
      <c r="GG63" s="21"/>
    </row>
    <row r="64" spans="1:189" s="4" customFormat="1" x14ac:dyDescent="0.2">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c r="CG64" s="21"/>
      <c r="CH64" s="21"/>
      <c r="CI64" s="21"/>
      <c r="CJ64" s="21"/>
      <c r="CK64" s="21"/>
      <c r="CL64" s="21"/>
      <c r="CM64" s="21"/>
      <c r="CN64" s="21"/>
      <c r="CO64" s="21"/>
      <c r="CP64" s="21"/>
      <c r="CQ64" s="21"/>
      <c r="CR64" s="21"/>
      <c r="CS64" s="21"/>
      <c r="CT64" s="21"/>
      <c r="CU64" s="21"/>
      <c r="CV64" s="21"/>
      <c r="CW64" s="21"/>
      <c r="CX64" s="21"/>
      <c r="CY64" s="21"/>
      <c r="CZ64" s="21"/>
      <c r="DA64" s="21"/>
      <c r="DB64" s="21"/>
      <c r="DC64" s="21"/>
      <c r="DD64" s="21"/>
      <c r="DE64" s="21"/>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1"/>
      <c r="EG64" s="21"/>
      <c r="EH64" s="21"/>
      <c r="EI64" s="21"/>
      <c r="EJ64" s="21"/>
      <c r="EK64" s="21"/>
      <c r="EL64" s="21"/>
      <c r="EM64" s="21"/>
      <c r="EN64" s="21"/>
      <c r="EO64" s="21"/>
      <c r="EP64" s="21"/>
      <c r="EQ64" s="21"/>
      <c r="ER64" s="21"/>
      <c r="ES64" s="21"/>
      <c r="ET64" s="21"/>
      <c r="EU64" s="21"/>
      <c r="EV64" s="21"/>
      <c r="EW64" s="21"/>
      <c r="EX64" s="21"/>
      <c r="EY64" s="21"/>
      <c r="EZ64" s="21"/>
      <c r="FA64" s="21"/>
      <c r="FB64" s="21"/>
      <c r="FC64" s="21"/>
      <c r="FD64" s="21"/>
      <c r="FE64" s="21"/>
      <c r="FF64" s="21"/>
      <c r="FG64" s="21"/>
      <c r="FH64" s="21"/>
      <c r="FI64" s="21"/>
      <c r="FJ64" s="21"/>
      <c r="FK64" s="21"/>
      <c r="FL64" s="21"/>
      <c r="FM64" s="21"/>
      <c r="FN64" s="21"/>
      <c r="FO64" s="21"/>
      <c r="FP64" s="21"/>
      <c r="FQ64" s="21"/>
      <c r="FR64" s="21"/>
      <c r="FS64" s="21"/>
      <c r="FT64" s="21"/>
      <c r="FU64" s="21"/>
      <c r="FV64" s="21"/>
      <c r="FW64" s="21"/>
      <c r="FX64" s="21"/>
      <c r="FY64" s="21"/>
      <c r="FZ64" s="21"/>
      <c r="GA64" s="21"/>
      <c r="GB64" s="21"/>
      <c r="GC64" s="21"/>
      <c r="GD64" s="21"/>
      <c r="GE64" s="21"/>
      <c r="GF64" s="21"/>
      <c r="GG64" s="21"/>
    </row>
    <row r="65" spans="26:189" s="4" customFormat="1" x14ac:dyDescent="0.2">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c r="CL65" s="21"/>
      <c r="CM65" s="21"/>
      <c r="CN65" s="21"/>
      <c r="CO65" s="21"/>
      <c r="CP65" s="21"/>
      <c r="CQ65" s="21"/>
      <c r="CR65" s="21"/>
      <c r="CS65" s="21"/>
      <c r="CT65" s="21"/>
      <c r="CU65" s="21"/>
      <c r="CV65" s="21"/>
      <c r="CW65" s="21"/>
      <c r="CX65" s="21"/>
      <c r="CY65" s="21"/>
      <c r="CZ65" s="21"/>
      <c r="DA65" s="21"/>
      <c r="DB65" s="21"/>
      <c r="DC65" s="21"/>
      <c r="DD65" s="21"/>
      <c r="DE65" s="21"/>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1"/>
      <c r="EG65" s="21"/>
      <c r="EH65" s="21"/>
      <c r="EI65" s="21"/>
      <c r="EJ65" s="21"/>
      <c r="EK65" s="21"/>
      <c r="EL65" s="21"/>
      <c r="EM65" s="21"/>
      <c r="EN65" s="21"/>
      <c r="EO65" s="21"/>
      <c r="EP65" s="21"/>
      <c r="EQ65" s="21"/>
      <c r="ER65" s="21"/>
      <c r="ES65" s="21"/>
      <c r="ET65" s="21"/>
      <c r="EU65" s="21"/>
      <c r="EV65" s="21"/>
      <c r="EW65" s="21"/>
      <c r="EX65" s="21"/>
      <c r="EY65" s="21"/>
      <c r="EZ65" s="21"/>
      <c r="FA65" s="21"/>
      <c r="FB65" s="21"/>
      <c r="FC65" s="21"/>
      <c r="FD65" s="21"/>
      <c r="FE65" s="21"/>
      <c r="FF65" s="21"/>
      <c r="FG65" s="21"/>
      <c r="FH65" s="21"/>
      <c r="FI65" s="21"/>
      <c r="FJ65" s="21"/>
      <c r="FK65" s="21"/>
      <c r="FL65" s="21"/>
      <c r="FM65" s="21"/>
      <c r="FN65" s="21"/>
      <c r="FO65" s="21"/>
      <c r="FP65" s="21"/>
      <c r="FQ65" s="21"/>
      <c r="FR65" s="21"/>
      <c r="FS65" s="21"/>
      <c r="FT65" s="21"/>
      <c r="FU65" s="21"/>
      <c r="FV65" s="21"/>
      <c r="FW65" s="21"/>
      <c r="FX65" s="21"/>
      <c r="FY65" s="21"/>
      <c r="FZ65" s="21"/>
      <c r="GA65" s="21"/>
      <c r="GB65" s="21"/>
      <c r="GC65" s="21"/>
      <c r="GD65" s="21"/>
      <c r="GE65" s="21"/>
      <c r="GF65" s="21"/>
      <c r="GG65" s="21"/>
    </row>
    <row r="66" spans="26:189" s="4" customFormat="1" x14ac:dyDescent="0.2">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21"/>
      <c r="FB66" s="21"/>
      <c r="FC66" s="21"/>
      <c r="FD66" s="21"/>
      <c r="FE66" s="21"/>
      <c r="FF66" s="21"/>
      <c r="FG66" s="21"/>
      <c r="FH66" s="21"/>
      <c r="FI66" s="21"/>
      <c r="FJ66" s="21"/>
      <c r="FK66" s="21"/>
      <c r="FL66" s="21"/>
      <c r="FM66" s="21"/>
      <c r="FN66" s="21"/>
      <c r="FO66" s="21"/>
      <c r="FP66" s="21"/>
      <c r="FQ66" s="21"/>
      <c r="FR66" s="21"/>
      <c r="FS66" s="21"/>
      <c r="FT66" s="21"/>
      <c r="FU66" s="21"/>
      <c r="FV66" s="21"/>
      <c r="FW66" s="21"/>
      <c r="FX66" s="21"/>
      <c r="FY66" s="21"/>
      <c r="FZ66" s="21"/>
      <c r="GA66" s="21"/>
      <c r="GB66" s="21"/>
      <c r="GC66" s="21"/>
      <c r="GD66" s="21"/>
      <c r="GE66" s="21"/>
      <c r="GF66" s="21"/>
      <c r="GG66" s="21"/>
    </row>
    <row r="67" spans="26:189" s="4" customFormat="1" x14ac:dyDescent="0.2">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21"/>
      <c r="CJ67" s="21"/>
      <c r="CK67" s="21"/>
      <c r="CL67" s="21"/>
      <c r="CM67" s="21"/>
      <c r="CN67" s="21"/>
      <c r="CO67" s="21"/>
      <c r="CP67" s="21"/>
      <c r="CQ67" s="21"/>
      <c r="CR67" s="21"/>
      <c r="CS67" s="21"/>
      <c r="CT67" s="21"/>
      <c r="CU67" s="21"/>
      <c r="CV67" s="21"/>
      <c r="CW67" s="21"/>
      <c r="CX67" s="21"/>
      <c r="CY67" s="21"/>
      <c r="CZ67" s="21"/>
      <c r="DA67" s="21"/>
      <c r="DB67" s="21"/>
      <c r="DC67" s="21"/>
      <c r="DD67" s="21"/>
      <c r="DE67" s="21"/>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c r="EL67" s="21"/>
      <c r="EM67" s="21"/>
      <c r="EN67" s="21"/>
      <c r="EO67" s="21"/>
      <c r="EP67" s="21"/>
      <c r="EQ67" s="21"/>
      <c r="ER67" s="21"/>
      <c r="ES67" s="21"/>
      <c r="ET67" s="21"/>
      <c r="EU67" s="21"/>
      <c r="EV67" s="21"/>
      <c r="EW67" s="21"/>
      <c r="EX67" s="21"/>
      <c r="EY67" s="21"/>
      <c r="EZ67" s="21"/>
      <c r="FA67" s="21"/>
      <c r="FB67" s="21"/>
      <c r="FC67" s="21"/>
      <c r="FD67" s="21"/>
      <c r="FE67" s="21"/>
      <c r="FF67" s="21"/>
      <c r="FG67" s="21"/>
      <c r="FH67" s="21"/>
      <c r="FI67" s="21"/>
      <c r="FJ67" s="21"/>
      <c r="FK67" s="21"/>
      <c r="FL67" s="21"/>
      <c r="FM67" s="21"/>
      <c r="FN67" s="21"/>
      <c r="FO67" s="21"/>
      <c r="FP67" s="21"/>
      <c r="FQ67" s="21"/>
      <c r="FR67" s="21"/>
      <c r="FS67" s="21"/>
      <c r="FT67" s="21"/>
      <c r="FU67" s="21"/>
      <c r="FV67" s="21"/>
      <c r="FW67" s="21"/>
      <c r="FX67" s="21"/>
      <c r="FY67" s="21"/>
      <c r="FZ67" s="21"/>
      <c r="GA67" s="21"/>
      <c r="GB67" s="21"/>
      <c r="GC67" s="21"/>
      <c r="GD67" s="21"/>
      <c r="GE67" s="21"/>
      <c r="GF67" s="21"/>
      <c r="GG67" s="21"/>
    </row>
    <row r="68" spans="26:189" s="4" customFormat="1" x14ac:dyDescent="0.2">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21"/>
      <c r="EY68" s="21"/>
      <c r="EZ68" s="21"/>
      <c r="FA68" s="21"/>
      <c r="FB68" s="21"/>
      <c r="FC68" s="21"/>
      <c r="FD68" s="21"/>
      <c r="FE68" s="21"/>
      <c r="FF68" s="21"/>
      <c r="FG68" s="21"/>
      <c r="FH68" s="21"/>
      <c r="FI68" s="21"/>
      <c r="FJ68" s="21"/>
      <c r="FK68" s="21"/>
      <c r="FL68" s="21"/>
      <c r="FM68" s="21"/>
      <c r="FN68" s="21"/>
      <c r="FO68" s="21"/>
      <c r="FP68" s="21"/>
      <c r="FQ68" s="21"/>
      <c r="FR68" s="21"/>
      <c r="FS68" s="21"/>
      <c r="FT68" s="21"/>
      <c r="FU68" s="21"/>
      <c r="FV68" s="21"/>
      <c r="FW68" s="21"/>
      <c r="FX68" s="21"/>
      <c r="FY68" s="21"/>
      <c r="FZ68" s="21"/>
      <c r="GA68" s="21"/>
      <c r="GB68" s="21"/>
      <c r="GC68" s="21"/>
      <c r="GD68" s="21"/>
      <c r="GE68" s="21"/>
      <c r="GF68" s="21"/>
      <c r="GG68" s="21"/>
    </row>
    <row r="69" spans="26:189" s="4" customFormat="1" x14ac:dyDescent="0.2">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c r="EU69" s="21"/>
      <c r="EV69" s="21"/>
      <c r="EW69" s="21"/>
      <c r="EX69" s="21"/>
      <c r="EY69" s="21"/>
      <c r="EZ69" s="21"/>
      <c r="FA69" s="21"/>
      <c r="FB69" s="21"/>
      <c r="FC69" s="21"/>
      <c r="FD69" s="21"/>
      <c r="FE69" s="21"/>
      <c r="FF69" s="21"/>
      <c r="FG69" s="21"/>
      <c r="FH69" s="21"/>
      <c r="FI69" s="21"/>
      <c r="FJ69" s="21"/>
      <c r="FK69" s="21"/>
      <c r="FL69" s="21"/>
      <c r="FM69" s="21"/>
      <c r="FN69" s="21"/>
      <c r="FO69" s="21"/>
      <c r="FP69" s="21"/>
      <c r="FQ69" s="21"/>
      <c r="FR69" s="21"/>
      <c r="FS69" s="21"/>
      <c r="FT69" s="21"/>
      <c r="FU69" s="21"/>
      <c r="FV69" s="21"/>
      <c r="FW69" s="21"/>
      <c r="FX69" s="21"/>
      <c r="FY69" s="21"/>
      <c r="FZ69" s="21"/>
      <c r="GA69" s="21"/>
      <c r="GB69" s="21"/>
      <c r="GC69" s="21"/>
      <c r="GD69" s="21"/>
      <c r="GE69" s="21"/>
      <c r="GF69" s="21"/>
      <c r="GG69" s="21"/>
    </row>
    <row r="70" spans="26:189" s="4" customFormat="1" x14ac:dyDescent="0.2">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1"/>
      <c r="CS70" s="21"/>
      <c r="CT70" s="21"/>
      <c r="CU70" s="21"/>
      <c r="CV70" s="21"/>
      <c r="CW70" s="21"/>
      <c r="CX70" s="21"/>
      <c r="CY70" s="21"/>
      <c r="CZ70" s="21"/>
      <c r="DA70" s="21"/>
      <c r="DB70" s="21"/>
      <c r="DC70" s="21"/>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21"/>
      <c r="EU70" s="21"/>
      <c r="EV70" s="21"/>
      <c r="EW70" s="21"/>
      <c r="EX70" s="21"/>
      <c r="EY70" s="21"/>
      <c r="EZ70" s="21"/>
      <c r="FA70" s="21"/>
      <c r="FB70" s="21"/>
      <c r="FC70" s="21"/>
      <c r="FD70" s="21"/>
      <c r="FE70" s="21"/>
      <c r="FF70" s="21"/>
      <c r="FG70" s="21"/>
      <c r="FH70" s="21"/>
      <c r="FI70" s="21"/>
      <c r="FJ70" s="21"/>
      <c r="FK70" s="21"/>
      <c r="FL70" s="21"/>
      <c r="FM70" s="21"/>
      <c r="FN70" s="21"/>
      <c r="FO70" s="21"/>
      <c r="FP70" s="21"/>
      <c r="FQ70" s="21"/>
      <c r="FR70" s="21"/>
      <c r="FS70" s="21"/>
      <c r="FT70" s="21"/>
      <c r="FU70" s="21"/>
      <c r="FV70" s="21"/>
      <c r="FW70" s="21"/>
      <c r="FX70" s="21"/>
      <c r="FY70" s="21"/>
      <c r="FZ70" s="21"/>
      <c r="GA70" s="21"/>
      <c r="GB70" s="21"/>
      <c r="GC70" s="21"/>
      <c r="GD70" s="21"/>
      <c r="GE70" s="21"/>
      <c r="GF70" s="21"/>
      <c r="GG70" s="21"/>
    </row>
    <row r="71" spans="26:189" s="4" customFormat="1" x14ac:dyDescent="0.2">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21"/>
      <c r="CH71" s="21"/>
      <c r="CI71" s="21"/>
      <c r="CJ71" s="21"/>
      <c r="CK71" s="21"/>
      <c r="CL71" s="21"/>
      <c r="CM71" s="21"/>
      <c r="CN71" s="21"/>
      <c r="CO71" s="21"/>
      <c r="CP71" s="21"/>
      <c r="CQ71" s="21"/>
      <c r="CR71" s="21"/>
      <c r="CS71" s="21"/>
      <c r="CT71" s="21"/>
      <c r="CU71" s="21"/>
      <c r="CV71" s="21"/>
      <c r="CW71" s="21"/>
      <c r="CX71" s="21"/>
      <c r="CY71" s="21"/>
      <c r="CZ71" s="21"/>
      <c r="DA71" s="21"/>
      <c r="DB71" s="21"/>
      <c r="DC71" s="21"/>
      <c r="DD71" s="21"/>
      <c r="DE71" s="21"/>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1"/>
      <c r="EG71" s="21"/>
      <c r="EH71" s="21"/>
      <c r="EI71" s="21"/>
      <c r="EJ71" s="21"/>
      <c r="EK71" s="21"/>
      <c r="EL71" s="21"/>
      <c r="EM71" s="21"/>
      <c r="EN71" s="21"/>
      <c r="EO71" s="21"/>
      <c r="EP71" s="21"/>
      <c r="EQ71" s="21"/>
      <c r="ER71" s="21"/>
      <c r="ES71" s="21"/>
      <c r="ET71" s="21"/>
      <c r="EU71" s="21"/>
      <c r="EV71" s="21"/>
      <c r="EW71" s="21"/>
      <c r="EX71" s="21"/>
      <c r="EY71" s="21"/>
      <c r="EZ71" s="21"/>
      <c r="FA71" s="21"/>
      <c r="FB71" s="21"/>
      <c r="FC71" s="21"/>
      <c r="FD71" s="21"/>
      <c r="FE71" s="21"/>
      <c r="FF71" s="21"/>
      <c r="FG71" s="21"/>
      <c r="FH71" s="21"/>
      <c r="FI71" s="21"/>
      <c r="FJ71" s="21"/>
      <c r="FK71" s="21"/>
      <c r="FL71" s="21"/>
      <c r="FM71" s="21"/>
      <c r="FN71" s="21"/>
      <c r="FO71" s="21"/>
      <c r="FP71" s="21"/>
      <c r="FQ71" s="21"/>
      <c r="FR71" s="21"/>
      <c r="FS71" s="21"/>
      <c r="FT71" s="21"/>
      <c r="FU71" s="21"/>
      <c r="FV71" s="21"/>
      <c r="FW71" s="21"/>
      <c r="FX71" s="21"/>
      <c r="FY71" s="21"/>
      <c r="FZ71" s="21"/>
      <c r="GA71" s="21"/>
      <c r="GB71" s="21"/>
      <c r="GC71" s="21"/>
      <c r="GD71" s="21"/>
      <c r="GE71" s="21"/>
      <c r="GF71" s="21"/>
      <c r="GG71" s="21"/>
    </row>
    <row r="72" spans="26:189" s="4" customFormat="1" x14ac:dyDescent="0.2">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21"/>
      <c r="CH72" s="21"/>
      <c r="CI72" s="21"/>
      <c r="CJ72" s="21"/>
      <c r="CK72" s="21"/>
      <c r="CL72" s="21"/>
      <c r="CM72" s="21"/>
      <c r="CN72" s="21"/>
      <c r="CO72" s="21"/>
      <c r="CP72" s="21"/>
      <c r="CQ72" s="21"/>
      <c r="CR72" s="21"/>
      <c r="CS72" s="21"/>
      <c r="CT72" s="21"/>
      <c r="CU72" s="21"/>
      <c r="CV72" s="21"/>
      <c r="CW72" s="21"/>
      <c r="CX72" s="21"/>
      <c r="CY72" s="21"/>
      <c r="CZ72" s="21"/>
      <c r="DA72" s="21"/>
      <c r="DB72" s="21"/>
      <c r="DC72" s="21"/>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1"/>
      <c r="EM72" s="21"/>
      <c r="EN72" s="21"/>
      <c r="EO72" s="21"/>
      <c r="EP72" s="21"/>
      <c r="EQ72" s="21"/>
      <c r="ER72" s="21"/>
      <c r="ES72" s="21"/>
      <c r="ET72" s="21"/>
      <c r="EU72" s="21"/>
      <c r="EV72" s="21"/>
      <c r="EW72" s="21"/>
      <c r="EX72" s="21"/>
      <c r="EY72" s="21"/>
      <c r="EZ72" s="21"/>
      <c r="FA72" s="21"/>
      <c r="FB72" s="21"/>
      <c r="FC72" s="21"/>
      <c r="FD72" s="21"/>
      <c r="FE72" s="21"/>
      <c r="FF72" s="21"/>
      <c r="FG72" s="21"/>
      <c r="FH72" s="21"/>
      <c r="FI72" s="21"/>
      <c r="FJ72" s="21"/>
      <c r="FK72" s="21"/>
      <c r="FL72" s="21"/>
      <c r="FM72" s="21"/>
      <c r="FN72" s="21"/>
      <c r="FO72" s="21"/>
      <c r="FP72" s="21"/>
      <c r="FQ72" s="21"/>
      <c r="FR72" s="21"/>
      <c r="FS72" s="21"/>
      <c r="FT72" s="21"/>
      <c r="FU72" s="21"/>
      <c r="FV72" s="21"/>
      <c r="FW72" s="21"/>
      <c r="FX72" s="21"/>
      <c r="FY72" s="21"/>
      <c r="FZ72" s="21"/>
      <c r="GA72" s="21"/>
      <c r="GB72" s="21"/>
      <c r="GC72" s="21"/>
      <c r="GD72" s="21"/>
      <c r="GE72" s="21"/>
      <c r="GF72" s="21"/>
      <c r="GG72" s="21"/>
    </row>
    <row r="73" spans="26:189" s="4" customFormat="1" x14ac:dyDescent="0.2">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c r="CW73" s="21"/>
      <c r="CX73" s="21"/>
      <c r="CY73" s="21"/>
      <c r="CZ73" s="21"/>
      <c r="DA73" s="21"/>
      <c r="DB73" s="21"/>
      <c r="DC73" s="21"/>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21"/>
      <c r="EZ73" s="21"/>
      <c r="FA73" s="21"/>
      <c r="FB73" s="21"/>
      <c r="FC73" s="21"/>
      <c r="FD73" s="21"/>
      <c r="FE73" s="21"/>
      <c r="FF73" s="21"/>
      <c r="FG73" s="21"/>
      <c r="FH73" s="21"/>
      <c r="FI73" s="21"/>
      <c r="FJ73" s="21"/>
      <c r="FK73" s="21"/>
      <c r="FL73" s="21"/>
      <c r="FM73" s="21"/>
      <c r="FN73" s="21"/>
      <c r="FO73" s="21"/>
      <c r="FP73" s="21"/>
      <c r="FQ73" s="21"/>
      <c r="FR73" s="21"/>
      <c r="FS73" s="21"/>
      <c r="FT73" s="21"/>
      <c r="FU73" s="21"/>
      <c r="FV73" s="21"/>
      <c r="FW73" s="21"/>
      <c r="FX73" s="21"/>
      <c r="FY73" s="21"/>
      <c r="FZ73" s="21"/>
      <c r="GA73" s="21"/>
      <c r="GB73" s="21"/>
      <c r="GC73" s="21"/>
      <c r="GD73" s="21"/>
      <c r="GE73" s="21"/>
      <c r="GF73" s="21"/>
      <c r="GG73" s="21"/>
    </row>
    <row r="74" spans="26:189" s="4" customFormat="1" x14ac:dyDescent="0.2">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c r="DC74" s="21"/>
      <c r="DD74" s="21"/>
      <c r="DE74" s="21"/>
      <c r="DF74" s="21"/>
      <c r="DG74" s="21"/>
      <c r="DH74" s="21"/>
      <c r="DI74" s="21"/>
      <c r="DJ74" s="21"/>
      <c r="DK74" s="21"/>
      <c r="DL74" s="21"/>
      <c r="DM74" s="21"/>
      <c r="DN74" s="21"/>
      <c r="DO74" s="21"/>
      <c r="DP74" s="21"/>
      <c r="DQ74" s="21"/>
      <c r="DR74" s="21"/>
      <c r="DS74" s="21"/>
      <c r="DT74" s="21"/>
      <c r="DU74" s="21"/>
      <c r="DV74" s="21"/>
      <c r="DW74" s="21"/>
      <c r="DX74" s="21"/>
      <c r="DY74" s="21"/>
      <c r="DZ74" s="21"/>
      <c r="EA74" s="21"/>
      <c r="EB74" s="21"/>
      <c r="EC74" s="21"/>
      <c r="ED74" s="21"/>
      <c r="EE74" s="21"/>
      <c r="EF74" s="21"/>
      <c r="EG74" s="21"/>
      <c r="EH74" s="21"/>
      <c r="EI74" s="21"/>
      <c r="EJ74" s="21"/>
      <c r="EK74" s="21"/>
      <c r="EL74" s="21"/>
      <c r="EM74" s="21"/>
      <c r="EN74" s="21"/>
      <c r="EO74" s="21"/>
      <c r="EP74" s="21"/>
      <c r="EQ74" s="21"/>
      <c r="ER74" s="21"/>
      <c r="ES74" s="21"/>
      <c r="ET74" s="21"/>
      <c r="EU74" s="21"/>
      <c r="EV74" s="21"/>
      <c r="EW74" s="21"/>
      <c r="EX74" s="21"/>
      <c r="EY74" s="21"/>
      <c r="EZ74" s="21"/>
      <c r="FA74" s="21"/>
      <c r="FB74" s="21"/>
      <c r="FC74" s="21"/>
      <c r="FD74" s="21"/>
      <c r="FE74" s="21"/>
      <c r="FF74" s="21"/>
      <c r="FG74" s="21"/>
      <c r="FH74" s="21"/>
      <c r="FI74" s="21"/>
      <c r="FJ74" s="21"/>
      <c r="FK74" s="21"/>
      <c r="FL74" s="21"/>
      <c r="FM74" s="21"/>
      <c r="FN74" s="21"/>
      <c r="FO74" s="21"/>
      <c r="FP74" s="21"/>
      <c r="FQ74" s="21"/>
      <c r="FR74" s="21"/>
      <c r="FS74" s="21"/>
      <c r="FT74" s="21"/>
      <c r="FU74" s="21"/>
      <c r="FV74" s="21"/>
      <c r="FW74" s="21"/>
      <c r="FX74" s="21"/>
      <c r="FY74" s="21"/>
      <c r="FZ74" s="21"/>
      <c r="GA74" s="21"/>
      <c r="GB74" s="21"/>
      <c r="GC74" s="21"/>
      <c r="GD74" s="21"/>
      <c r="GE74" s="21"/>
      <c r="GF74" s="21"/>
      <c r="GG74" s="21"/>
    </row>
    <row r="75" spans="26:189" s="4" customFormat="1" x14ac:dyDescent="0.2">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c r="DE75" s="21"/>
      <c r="DF75" s="21"/>
      <c r="DG75" s="21"/>
      <c r="DH75" s="21"/>
      <c r="DI75" s="21"/>
      <c r="DJ75" s="21"/>
      <c r="DK75" s="21"/>
      <c r="DL75" s="21"/>
      <c r="DM75" s="21"/>
      <c r="DN75" s="21"/>
      <c r="DO75" s="21"/>
      <c r="DP75" s="21"/>
      <c r="DQ75" s="21"/>
      <c r="DR75" s="21"/>
      <c r="DS75" s="21"/>
      <c r="DT75" s="21"/>
      <c r="DU75" s="21"/>
      <c r="DV75" s="21"/>
      <c r="DW75" s="21"/>
      <c r="DX75" s="21"/>
      <c r="DY75" s="21"/>
      <c r="DZ75" s="21"/>
      <c r="EA75" s="21"/>
      <c r="EB75" s="21"/>
      <c r="EC75" s="21"/>
      <c r="ED75" s="21"/>
      <c r="EE75" s="21"/>
      <c r="EF75" s="21"/>
      <c r="EG75" s="21"/>
      <c r="EH75" s="21"/>
      <c r="EI75" s="21"/>
      <c r="EJ75" s="21"/>
      <c r="EK75" s="21"/>
      <c r="EL75" s="21"/>
      <c r="EM75" s="21"/>
      <c r="EN75" s="21"/>
      <c r="EO75" s="21"/>
      <c r="EP75" s="21"/>
      <c r="EQ75" s="21"/>
      <c r="ER75" s="21"/>
      <c r="ES75" s="21"/>
      <c r="ET75" s="21"/>
      <c r="EU75" s="21"/>
      <c r="EV75" s="21"/>
      <c r="EW75" s="21"/>
      <c r="EX75" s="21"/>
      <c r="EY75" s="21"/>
      <c r="EZ75" s="21"/>
      <c r="FA75" s="21"/>
      <c r="FB75" s="21"/>
      <c r="FC75" s="21"/>
      <c r="FD75" s="21"/>
      <c r="FE75" s="21"/>
      <c r="FF75" s="21"/>
      <c r="FG75" s="21"/>
      <c r="FH75" s="21"/>
      <c r="FI75" s="21"/>
      <c r="FJ75" s="21"/>
      <c r="FK75" s="21"/>
      <c r="FL75" s="21"/>
      <c r="FM75" s="21"/>
      <c r="FN75" s="21"/>
      <c r="FO75" s="21"/>
      <c r="FP75" s="21"/>
      <c r="FQ75" s="21"/>
      <c r="FR75" s="21"/>
      <c r="FS75" s="21"/>
      <c r="FT75" s="21"/>
      <c r="FU75" s="21"/>
      <c r="FV75" s="21"/>
      <c r="FW75" s="21"/>
      <c r="FX75" s="21"/>
      <c r="FY75" s="21"/>
      <c r="FZ75" s="21"/>
      <c r="GA75" s="21"/>
      <c r="GB75" s="21"/>
      <c r="GC75" s="21"/>
      <c r="GD75" s="21"/>
      <c r="GE75" s="21"/>
      <c r="GF75" s="21"/>
      <c r="GG75" s="21"/>
    </row>
    <row r="76" spans="26:189" s="4" customFormat="1" x14ac:dyDescent="0.2">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c r="CA76" s="21"/>
      <c r="CB76" s="21"/>
      <c r="CC76" s="21"/>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21"/>
      <c r="DD76" s="21"/>
      <c r="DE76" s="21"/>
      <c r="DF76" s="21"/>
      <c r="DG76" s="21"/>
      <c r="DH76" s="21"/>
      <c r="DI76" s="21"/>
      <c r="DJ76" s="21"/>
      <c r="DK76" s="21"/>
      <c r="DL76" s="21"/>
      <c r="DM76" s="21"/>
      <c r="DN76" s="21"/>
      <c r="DO76" s="21"/>
      <c r="DP76" s="21"/>
      <c r="DQ76" s="21"/>
      <c r="DR76" s="21"/>
      <c r="DS76" s="21"/>
      <c r="DT76" s="21"/>
      <c r="DU76" s="21"/>
      <c r="DV76" s="21"/>
      <c r="DW76" s="21"/>
      <c r="DX76" s="21"/>
      <c r="DY76" s="21"/>
      <c r="DZ76" s="21"/>
      <c r="EA76" s="21"/>
      <c r="EB76" s="21"/>
      <c r="EC76" s="21"/>
      <c r="ED76" s="21"/>
      <c r="EE76" s="21"/>
      <c r="EF76" s="21"/>
      <c r="EG76" s="21"/>
      <c r="EH76" s="21"/>
      <c r="EI76" s="21"/>
      <c r="EJ76" s="21"/>
      <c r="EK76" s="21"/>
      <c r="EL76" s="21"/>
      <c r="EM76" s="21"/>
      <c r="EN76" s="21"/>
      <c r="EO76" s="21"/>
      <c r="EP76" s="21"/>
      <c r="EQ76" s="21"/>
      <c r="ER76" s="21"/>
      <c r="ES76" s="21"/>
      <c r="ET76" s="21"/>
      <c r="EU76" s="21"/>
      <c r="EV76" s="21"/>
      <c r="EW76" s="21"/>
      <c r="EX76" s="21"/>
      <c r="EY76" s="21"/>
      <c r="EZ76" s="21"/>
      <c r="FA76" s="21"/>
      <c r="FB76" s="21"/>
      <c r="FC76" s="21"/>
      <c r="FD76" s="21"/>
      <c r="FE76" s="21"/>
      <c r="FF76" s="21"/>
      <c r="FG76" s="21"/>
      <c r="FH76" s="21"/>
      <c r="FI76" s="21"/>
      <c r="FJ76" s="21"/>
      <c r="FK76" s="21"/>
      <c r="FL76" s="21"/>
      <c r="FM76" s="21"/>
      <c r="FN76" s="21"/>
      <c r="FO76" s="21"/>
      <c r="FP76" s="21"/>
      <c r="FQ76" s="21"/>
      <c r="FR76" s="21"/>
      <c r="FS76" s="21"/>
      <c r="FT76" s="21"/>
      <c r="FU76" s="21"/>
      <c r="FV76" s="21"/>
      <c r="FW76" s="21"/>
      <c r="FX76" s="21"/>
      <c r="FY76" s="21"/>
      <c r="FZ76" s="21"/>
      <c r="GA76" s="21"/>
      <c r="GB76" s="21"/>
      <c r="GC76" s="21"/>
      <c r="GD76" s="21"/>
      <c r="GE76" s="21"/>
      <c r="GF76" s="21"/>
      <c r="GG76" s="21"/>
    </row>
    <row r="77" spans="26:189" s="4" customFormat="1" x14ac:dyDescent="0.2">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21"/>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21"/>
      <c r="EV77" s="21"/>
      <c r="EW77" s="21"/>
      <c r="EX77" s="21"/>
      <c r="EY77" s="21"/>
      <c r="EZ77" s="21"/>
      <c r="FA77" s="21"/>
      <c r="FB77" s="21"/>
      <c r="FC77" s="21"/>
      <c r="FD77" s="21"/>
      <c r="FE77" s="21"/>
      <c r="FF77" s="21"/>
      <c r="FG77" s="21"/>
      <c r="FH77" s="21"/>
      <c r="FI77" s="21"/>
      <c r="FJ77" s="21"/>
      <c r="FK77" s="21"/>
      <c r="FL77" s="21"/>
      <c r="FM77" s="21"/>
      <c r="FN77" s="21"/>
      <c r="FO77" s="21"/>
      <c r="FP77" s="21"/>
      <c r="FQ77" s="21"/>
      <c r="FR77" s="21"/>
      <c r="FS77" s="21"/>
      <c r="FT77" s="21"/>
      <c r="FU77" s="21"/>
      <c r="FV77" s="21"/>
      <c r="FW77" s="21"/>
      <c r="FX77" s="21"/>
      <c r="FY77" s="21"/>
      <c r="FZ77" s="21"/>
      <c r="GA77" s="21"/>
      <c r="GB77" s="21"/>
      <c r="GC77" s="21"/>
      <c r="GD77" s="21"/>
      <c r="GE77" s="21"/>
      <c r="GF77" s="21"/>
      <c r="GG77" s="21"/>
    </row>
    <row r="78" spans="26:189" s="4" customFormat="1" x14ac:dyDescent="0.2">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21"/>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21"/>
      <c r="DD78" s="21"/>
      <c r="DE78" s="21"/>
      <c r="DF78" s="21"/>
      <c r="DG78" s="21"/>
      <c r="DH78" s="21"/>
      <c r="DI78" s="21"/>
      <c r="DJ78" s="21"/>
      <c r="DK78" s="21"/>
      <c r="DL78" s="21"/>
      <c r="DM78" s="21"/>
      <c r="DN78" s="21"/>
      <c r="DO78" s="21"/>
      <c r="DP78" s="21"/>
      <c r="DQ78" s="21"/>
      <c r="DR78" s="21"/>
      <c r="DS78" s="21"/>
      <c r="DT78" s="21"/>
      <c r="DU78" s="21"/>
      <c r="DV78" s="21"/>
      <c r="DW78" s="21"/>
      <c r="DX78" s="21"/>
      <c r="DY78" s="21"/>
      <c r="DZ78" s="21"/>
      <c r="EA78" s="21"/>
      <c r="EB78" s="21"/>
      <c r="EC78" s="21"/>
      <c r="ED78" s="21"/>
      <c r="EE78" s="21"/>
      <c r="EF78" s="21"/>
      <c r="EG78" s="21"/>
      <c r="EH78" s="21"/>
      <c r="EI78" s="21"/>
      <c r="EJ78" s="21"/>
      <c r="EK78" s="21"/>
      <c r="EL78" s="21"/>
      <c r="EM78" s="21"/>
      <c r="EN78" s="21"/>
      <c r="EO78" s="21"/>
      <c r="EP78" s="21"/>
      <c r="EQ78" s="21"/>
      <c r="ER78" s="21"/>
      <c r="ES78" s="21"/>
      <c r="ET78" s="21"/>
      <c r="EU78" s="21"/>
      <c r="EV78" s="21"/>
      <c r="EW78" s="21"/>
      <c r="EX78" s="21"/>
      <c r="EY78" s="21"/>
      <c r="EZ78" s="21"/>
      <c r="FA78" s="21"/>
      <c r="FB78" s="21"/>
      <c r="FC78" s="21"/>
      <c r="FD78" s="21"/>
      <c r="FE78" s="21"/>
      <c r="FF78" s="21"/>
      <c r="FG78" s="21"/>
      <c r="FH78" s="21"/>
      <c r="FI78" s="21"/>
      <c r="FJ78" s="21"/>
      <c r="FK78" s="21"/>
      <c r="FL78" s="21"/>
      <c r="FM78" s="21"/>
      <c r="FN78" s="21"/>
      <c r="FO78" s="21"/>
      <c r="FP78" s="21"/>
      <c r="FQ78" s="21"/>
      <c r="FR78" s="21"/>
      <c r="FS78" s="21"/>
      <c r="FT78" s="21"/>
      <c r="FU78" s="21"/>
      <c r="FV78" s="21"/>
      <c r="FW78" s="21"/>
      <c r="FX78" s="21"/>
      <c r="FY78" s="21"/>
      <c r="FZ78" s="21"/>
      <c r="GA78" s="21"/>
      <c r="GB78" s="21"/>
      <c r="GC78" s="21"/>
      <c r="GD78" s="21"/>
      <c r="GE78" s="21"/>
      <c r="GF78" s="21"/>
      <c r="GG78" s="21"/>
    </row>
    <row r="79" spans="26:189" s="4" customFormat="1" x14ac:dyDescent="0.2">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21"/>
      <c r="CD79" s="21"/>
      <c r="CE79" s="21"/>
      <c r="CF79" s="21"/>
      <c r="CG79" s="21"/>
      <c r="CH79" s="21"/>
      <c r="CI79" s="21"/>
      <c r="CJ79" s="21"/>
      <c r="CK79" s="21"/>
      <c r="CL79" s="21"/>
      <c r="CM79" s="21"/>
      <c r="CN79" s="21"/>
      <c r="CO79" s="21"/>
      <c r="CP79" s="21"/>
      <c r="CQ79" s="21"/>
      <c r="CR79" s="21"/>
      <c r="CS79" s="21"/>
      <c r="CT79" s="21"/>
      <c r="CU79" s="21"/>
      <c r="CV79" s="21"/>
      <c r="CW79" s="21"/>
      <c r="CX79" s="21"/>
      <c r="CY79" s="21"/>
      <c r="CZ79" s="21"/>
      <c r="DA79" s="21"/>
      <c r="DB79" s="21"/>
      <c r="DC79" s="21"/>
      <c r="DD79" s="21"/>
      <c r="DE79" s="21"/>
      <c r="DF79" s="21"/>
      <c r="DG79" s="21"/>
      <c r="DH79" s="21"/>
      <c r="DI79" s="21"/>
      <c r="DJ79" s="21"/>
      <c r="DK79" s="21"/>
      <c r="DL79" s="21"/>
      <c r="DM79" s="21"/>
      <c r="DN79" s="21"/>
      <c r="DO79" s="21"/>
      <c r="DP79" s="21"/>
      <c r="DQ79" s="21"/>
      <c r="DR79" s="21"/>
      <c r="DS79" s="21"/>
      <c r="DT79" s="21"/>
      <c r="DU79" s="21"/>
      <c r="DV79" s="21"/>
      <c r="DW79" s="21"/>
      <c r="DX79" s="21"/>
      <c r="DY79" s="21"/>
      <c r="DZ79" s="21"/>
      <c r="EA79" s="21"/>
      <c r="EB79" s="21"/>
      <c r="EC79" s="21"/>
      <c r="ED79" s="21"/>
      <c r="EE79" s="21"/>
      <c r="EF79" s="21"/>
      <c r="EG79" s="21"/>
      <c r="EH79" s="21"/>
      <c r="EI79" s="21"/>
      <c r="EJ79" s="21"/>
      <c r="EK79" s="21"/>
      <c r="EL79" s="21"/>
      <c r="EM79" s="21"/>
      <c r="EN79" s="21"/>
      <c r="EO79" s="21"/>
      <c r="EP79" s="21"/>
      <c r="EQ79" s="21"/>
      <c r="ER79" s="21"/>
      <c r="ES79" s="21"/>
      <c r="ET79" s="21"/>
      <c r="EU79" s="21"/>
      <c r="EV79" s="21"/>
      <c r="EW79" s="21"/>
      <c r="EX79" s="21"/>
      <c r="EY79" s="21"/>
      <c r="EZ79" s="21"/>
      <c r="FA79" s="21"/>
      <c r="FB79" s="21"/>
      <c r="FC79" s="21"/>
      <c r="FD79" s="21"/>
      <c r="FE79" s="21"/>
      <c r="FF79" s="21"/>
      <c r="FG79" s="21"/>
      <c r="FH79" s="21"/>
      <c r="FI79" s="21"/>
      <c r="FJ79" s="21"/>
      <c r="FK79" s="21"/>
      <c r="FL79" s="21"/>
      <c r="FM79" s="21"/>
      <c r="FN79" s="21"/>
      <c r="FO79" s="21"/>
      <c r="FP79" s="21"/>
      <c r="FQ79" s="21"/>
      <c r="FR79" s="21"/>
      <c r="FS79" s="21"/>
      <c r="FT79" s="21"/>
      <c r="FU79" s="21"/>
      <c r="FV79" s="21"/>
      <c r="FW79" s="21"/>
      <c r="FX79" s="21"/>
      <c r="FY79" s="21"/>
      <c r="FZ79" s="21"/>
      <c r="GA79" s="21"/>
      <c r="GB79" s="21"/>
      <c r="GC79" s="21"/>
      <c r="GD79" s="21"/>
      <c r="GE79" s="21"/>
      <c r="GF79" s="21"/>
      <c r="GG79" s="21"/>
    </row>
    <row r="80" spans="26:189" s="4" customFormat="1" x14ac:dyDescent="0.2">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c r="DL80" s="21"/>
      <c r="DM80" s="21"/>
      <c r="DN80" s="21"/>
      <c r="DO80" s="21"/>
      <c r="DP80" s="21"/>
      <c r="DQ80" s="21"/>
      <c r="DR80" s="21"/>
      <c r="DS80" s="21"/>
      <c r="DT80" s="21"/>
      <c r="DU80" s="21"/>
      <c r="DV80" s="21"/>
      <c r="DW80" s="21"/>
      <c r="DX80" s="21"/>
      <c r="DY80" s="21"/>
      <c r="DZ80" s="21"/>
      <c r="EA80" s="21"/>
      <c r="EB80" s="21"/>
      <c r="EC80" s="21"/>
      <c r="ED80" s="21"/>
      <c r="EE80" s="21"/>
      <c r="EF80" s="21"/>
      <c r="EG80" s="21"/>
      <c r="EH80" s="21"/>
      <c r="EI80" s="21"/>
      <c r="EJ80" s="21"/>
      <c r="EK80" s="21"/>
      <c r="EL80" s="21"/>
      <c r="EM80" s="21"/>
      <c r="EN80" s="21"/>
      <c r="EO80" s="21"/>
      <c r="EP80" s="21"/>
      <c r="EQ80" s="21"/>
      <c r="ER80" s="21"/>
      <c r="ES80" s="21"/>
      <c r="ET80" s="21"/>
      <c r="EU80" s="21"/>
      <c r="EV80" s="21"/>
      <c r="EW80" s="21"/>
      <c r="EX80" s="21"/>
      <c r="EY80" s="21"/>
      <c r="EZ80" s="21"/>
      <c r="FA80" s="21"/>
      <c r="FB80" s="21"/>
      <c r="FC80" s="21"/>
      <c r="FD80" s="21"/>
      <c r="FE80" s="21"/>
      <c r="FF80" s="21"/>
      <c r="FG80" s="21"/>
      <c r="FH80" s="21"/>
      <c r="FI80" s="21"/>
      <c r="FJ80" s="21"/>
      <c r="FK80" s="21"/>
      <c r="FL80" s="21"/>
      <c r="FM80" s="21"/>
      <c r="FN80" s="21"/>
      <c r="FO80" s="21"/>
      <c r="FP80" s="21"/>
      <c r="FQ80" s="21"/>
      <c r="FR80" s="21"/>
      <c r="FS80" s="21"/>
      <c r="FT80" s="21"/>
      <c r="FU80" s="21"/>
      <c r="FV80" s="21"/>
      <c r="FW80" s="21"/>
      <c r="FX80" s="21"/>
      <c r="FY80" s="21"/>
      <c r="FZ80" s="21"/>
      <c r="GA80" s="21"/>
      <c r="GB80" s="21"/>
      <c r="GC80" s="21"/>
      <c r="GD80" s="21"/>
      <c r="GE80" s="21"/>
      <c r="GF80" s="21"/>
      <c r="GG80" s="21"/>
    </row>
  </sheetData>
  <sheetProtection password="CBA3" sheet="1" objects="1" scenarios="1"/>
  <mergeCells count="3">
    <mergeCell ref="B1:M1"/>
    <mergeCell ref="O1:Y1"/>
    <mergeCell ref="B22:R22"/>
  </mergeCells>
  <phoneticPr fontId="5" type="noConversion"/>
  <dataValidations count="9">
    <dataValidation allowBlank="1" showInputMessage="1" showErrorMessage="1" promptTitle="Closure-Operating Cash" prompt="Ending cash greater than or equal to 3 month's operating expenses on/after minimum wage closure criteria is met" sqref="A38" xr:uid="{00000000-0002-0000-0100-000000000000}"/>
    <dataValidation allowBlank="1" showInputMessage="1" showErrorMessage="1" promptTitle="Stability-Operating Cash" prompt="Ending cash greater than or equal to 1 month's operating expenses after 168 days in business" sqref="A37" xr:uid="{00000000-0002-0000-0100-000001000000}"/>
    <dataValidation type="list" allowBlank="1" showInputMessage="1" showErrorMessage="1" sqref="B3:Y3 B15" xr:uid="{00000000-0002-0000-0100-000002000000}">
      <formula1>$B$44:$N$44</formula1>
    </dataValidation>
    <dataValidation type="list" allowBlank="1" showInputMessage="1" showErrorMessage="1" sqref="C5:Y8 B6:B8" xr:uid="{00000000-0002-0000-0100-000003000000}">
      <formula1>$B$55:$B$57</formula1>
    </dataValidation>
    <dataValidation allowBlank="1" showInputMessage="1" showErrorMessage="1" prompt="This worksheet contains both data-entry cells and read-only calculation cells. Press TAB to move to input areas, and press the ARROW keys to read the data in each cell. Press F5 to navigate between sections within this worksheet." sqref="A1" xr:uid="{00000000-0002-0000-0100-000004000000}"/>
    <dataValidation type="list" allowBlank="1" showInputMessage="1" showErrorMessage="1" promptTitle="Month 1" prompt="CCSA &amp; Support - Actuals" sqref="B5" xr:uid="{00000000-0002-0000-0100-000005000000}">
      <formula1>$B$55:$B$57</formula1>
    </dataValidation>
    <dataValidation allowBlank="1" showInputMessage="1" showErrorMessage="1" promptTitle="Month 1" prompt="Wage &amp; Hours - Actuals" sqref="B12" xr:uid="{00000000-0002-0000-0100-000006000000}"/>
    <dataValidation allowBlank="1" showInputMessage="1" showErrorMessage="1" promptTitle="Month 1" prompt="Business Financials - Actuals" sqref="B16" xr:uid="{00000000-0002-0000-0100-000007000000}"/>
    <dataValidation allowBlank="1" showInputMessage="1" showErrorMessage="1" promptTitle="Month 1" prompt="Business Financials - Actuals_x000a_" sqref="B20" xr:uid="{00000000-0002-0000-0100-000008000000}"/>
  </dataValidations>
  <pageMargins left="0.2" right="0.2" top="0.5" bottom="0.5" header="0" footer="0"/>
  <pageSetup scale="75" fitToHeight="0" orientation="landscape" r:id="rId1"/>
  <headerFooter scaleWithDoc="0">
    <oddFooter>&amp;LVR1806 (10/17)&amp;CSelf-Employment Financial Actual Spreadsheet&amp;R&amp;N</oddFooter>
  </headerFooter>
  <colBreaks count="1" manualBreakCount="1">
    <brk id="13" max="37"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_Status xmlns="http://schemas.microsoft.com/sharepoint/v3/fields" xsi:nil="true"/>
    <Requested_x0020_Publish_x0020_Date xmlns="4a3a2ccd-7c41-4917-b7f4-a57a00e51da6">10/01/17</Requested_x0020_Publish_x0020_Date>
    <Doc_x0020_Status xmlns="4a3a2ccd-7c41-4917-b7f4-a57a00e51da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D6BD2ADD9F34D4A9B67D967D4DEA359" ma:contentTypeVersion="4" ma:contentTypeDescription="Create a new document." ma:contentTypeScope="" ma:versionID="5760637318cd6f9916b6bc90687c425b">
  <xsd:schema xmlns:xsd="http://www.w3.org/2001/XMLSchema" xmlns:xs="http://www.w3.org/2001/XMLSchema" xmlns:p="http://schemas.microsoft.com/office/2006/metadata/properties" xmlns:ns2="http://schemas.microsoft.com/sharepoint/v3/fields" xmlns:ns3="4a3a2ccd-7c41-4917-b7f4-a57a00e51da6" targetNamespace="http://schemas.microsoft.com/office/2006/metadata/properties" ma:root="true" ma:fieldsID="faac613b55b44ca145d833f0af8ad8ca" ns2:_="" ns3:_="">
    <xsd:import namespace="http://schemas.microsoft.com/sharepoint/v3/fields"/>
    <xsd:import namespace="4a3a2ccd-7c41-4917-b7f4-a57a00e51da6"/>
    <xsd:element name="properties">
      <xsd:complexType>
        <xsd:sequence>
          <xsd:element name="documentManagement">
            <xsd:complexType>
              <xsd:all>
                <xsd:element ref="ns2:_Status" minOccurs="0"/>
                <xsd:element ref="ns3:Requested_x0020_Publish_x0020_Date" minOccurs="0"/>
                <xsd:element ref="ns3:Doc_x0020_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8" nillable="true" ma:displayName="Status" ma:default="Final-Ready to Publish-MM" ma:description="All forms have been made accessible and approved by content owner.  All are Ready to be published" ma:format="Dropdown" ma:internalName="_Status">
      <xsd:simpleType>
        <xsd:restriction base="dms:Choice">
          <xsd:enumeration value="Final-Ready to Publish-MM"/>
          <xsd:enumeration value="Submitted to Web Admin"/>
          <xsd:enumeration value="Issue-Returned for Content Owner"/>
          <xsd:enumeration value="Form Published-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4a3a2ccd-7c41-4917-b7f4-a57a00e51da6" elementFormDefault="qualified">
    <xsd:import namespace="http://schemas.microsoft.com/office/2006/documentManagement/types"/>
    <xsd:import namespace="http://schemas.microsoft.com/office/infopath/2007/PartnerControls"/>
    <xsd:element name="Requested_x0020_Publish_x0020_Date" ma:index="9" nillable="true" ma:displayName="Requested Publish Date" ma:description="test transfer" ma:internalName="Requested_x0020_Publish_x0020_Date">
      <xsd:simpleType>
        <xsd:restriction base="dms:Text">
          <xsd:maxLength value="255"/>
        </xsd:restriction>
      </xsd:simpleType>
    </xsd:element>
    <xsd:element name="Doc_x0020_Status" ma:index="10" nillable="true" ma:displayName="Doc Status" ma:description="SME Draft (SME in progress)&#10;Ready for Content Review (Policy Team&#10;Moved to Final Folder (ACC Team)" ma:internalName="Doc_x0020_Statu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D39DA8-C8B0-46ED-800F-930E1739ED43}">
  <ds:schemaRefs>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http://purl.org/dc/terms/"/>
    <ds:schemaRef ds:uri="http://purl.org/dc/dcmitype/"/>
    <ds:schemaRef ds:uri="4a3a2ccd-7c41-4917-b7f4-a57a00e51da6"/>
    <ds:schemaRef ds:uri="http://schemas.microsoft.com/sharepoint/v3/fields"/>
    <ds:schemaRef ds:uri="http://www.w3.org/XML/1998/namespace"/>
  </ds:schemaRefs>
</ds:datastoreItem>
</file>

<file path=customXml/itemProps2.xml><?xml version="1.0" encoding="utf-8"?>
<ds:datastoreItem xmlns:ds="http://schemas.openxmlformats.org/officeDocument/2006/customXml" ds:itemID="{F7CB0C6E-4D6F-401C-AFC8-F026C7F52E32}">
  <ds:schemaRefs>
    <ds:schemaRef ds:uri="http://schemas.microsoft.com/sharepoint/v3/contenttype/forms"/>
  </ds:schemaRefs>
</ds:datastoreItem>
</file>

<file path=customXml/itemProps3.xml><?xml version="1.0" encoding="utf-8"?>
<ds:datastoreItem xmlns:ds="http://schemas.openxmlformats.org/officeDocument/2006/customXml" ds:itemID="{78AB5420-4FB2-42D9-86D8-ECD09DB2C2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4a3a2ccd-7c41-4917-b7f4-a57a00e51d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11</vt:i4>
      </vt:variant>
    </vt:vector>
  </HeadingPairs>
  <TitlesOfParts>
    <vt:vector size="13" baseType="lpstr">
      <vt:lpstr>SE Financial Actual Signatures</vt:lpstr>
      <vt:lpstr>Actual Closure Analysis</vt:lpstr>
      <vt:lpstr>'Actual Closure Analysis'!Business_Financials_Actuals_section</vt:lpstr>
      <vt:lpstr>'Actual Closure Analysis'!Cash_Flow_Analysis_section</vt:lpstr>
      <vt:lpstr>'Actual Closure Analysis'!CCSA_and_Supports_Actuals_section</vt:lpstr>
      <vt:lpstr>'Actual Closure Analysis'!Minimum_Wage_Analysis_section</vt:lpstr>
      <vt:lpstr>'Actual Closure Analysis'!Print_Area</vt:lpstr>
      <vt:lpstr>'SE Financial Actual Signatures'!Print_Area</vt:lpstr>
      <vt:lpstr>'Actual Closure Analysis'!Print_Titles</vt:lpstr>
      <vt:lpstr>Signature_Page</vt:lpstr>
      <vt:lpstr>'Actual Closure Analysis'!Stability_Closure_Analysis_section</vt:lpstr>
      <vt:lpstr>Title2</vt:lpstr>
      <vt:lpstr>'Actual Closure Analysis'!Wage_and_Hours_Actuals_section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VR1806 Supported Self-Employment Financial Actual Spreadsheet</dc:title>
  <dc:creator/>
  <cp:lastModifiedBy/>
  <dcterms:created xsi:type="dcterms:W3CDTF">2013-04-29T21:51:43Z</dcterms:created>
  <dcterms:modified xsi:type="dcterms:W3CDTF">2019-06-14T21:20:44Z</dcterms:modified>
  <cp:contentStatus>Final-Ready to Publish-MM</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0x0101004D6BD2ADD9F34D4A9B67D967D4DEA359</vt:lpwstr>
  </property>
  <property fmtid="{D5CDD505-2E9C-101B-9397-08002B2CF9AE}" pid="3" name="CPIFormsURL">
    <vt:lpwstr/>
  </property>
</Properties>
</file>